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hir\Desktop\גיבוי 090325\משרד החינוך\מאגר אדריכלים\מכרז 2025\"/>
    </mc:Choice>
  </mc:AlternateContent>
  <xr:revisionPtr revIDLastSave="0" documentId="13_ncr:1_{6B1A6967-7D01-4B14-A9A8-30B04AA80818}" xr6:coauthVersionLast="47" xr6:coauthVersionMax="47" xr10:uidLastSave="{00000000-0000-0000-0000-000000000000}"/>
  <bookViews>
    <workbookView xWindow="-120" yWindow="-120" windowWidth="20730" windowHeight="11160" tabRatio="805" xr2:uid="{354DB6C3-CBF6-4728-BA91-386C36BEAAB5}"/>
  </bookViews>
  <sheets>
    <sheet name="מחוון" sheetId="22" r:id="rId1"/>
    <sheet name="קריטריונים" sheetId="16" r:id="rId2"/>
    <sheet name="סיכום הצעות" sheetId="2" r:id="rId3"/>
  </sheets>
  <definedNames>
    <definedName name="_xlnm.Print_Area" localSheetId="0">מחוון!$A$1:$K$36</definedName>
    <definedName name="_xlnm.Print_Area" localSheetId="2">'סיכום הצעות'!$A$1:$M$30</definedName>
    <definedName name="_xlnm.Print_Area" localSheetId="1">קריטריונים!$A$1:$M$22</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16" l="1"/>
  <c r="L26" i="16" s="1"/>
  <c r="F25" i="16"/>
  <c r="F26" i="16" s="1"/>
  <c r="L15" i="16"/>
  <c r="F15" i="16"/>
  <c r="J10" i="16"/>
  <c r="H10" i="16"/>
  <c r="L10" i="16" l="1"/>
  <c r="F10" i="16"/>
  <c r="J15" i="16"/>
  <c r="H15" i="16"/>
  <c r="J17" i="16" l="1"/>
  <c r="H17" i="16"/>
  <c r="L17" i="16" l="1"/>
  <c r="F17" i="16"/>
  <c r="D12" i="16"/>
  <c r="D13" i="16"/>
  <c r="D14" i="16"/>
  <c r="D11" i="16"/>
  <c r="B12" i="16"/>
  <c r="B13" i="16"/>
  <c r="B14" i="16"/>
  <c r="B11" i="16"/>
  <c r="A11" i="16"/>
  <c r="B9" i="16"/>
  <c r="B7" i="16"/>
  <c r="F28" i="22"/>
  <c r="H28" i="22" s="1"/>
  <c r="F29" i="22"/>
  <c r="H29" i="22" s="1"/>
  <c r="F27" i="22"/>
  <c r="H27" i="22" s="1"/>
  <c r="L23" i="22"/>
  <c r="L5" i="22"/>
  <c r="E14" i="22"/>
  <c r="I22" i="2"/>
  <c r="M1" i="2"/>
  <c r="L1" i="2"/>
  <c r="C2" i="16"/>
  <c r="B8" i="16"/>
  <c r="B6" i="16"/>
  <c r="B5" i="16"/>
  <c r="H21" i="22"/>
  <c r="E18" i="22"/>
  <c r="H17" i="22"/>
  <c r="H9" i="22"/>
  <c r="H5" i="22"/>
  <c r="E6" i="22"/>
  <c r="E10" i="22"/>
  <c r="M3" i="22"/>
  <c r="G7" i="2"/>
  <c r="C25" i="2"/>
  <c r="D10" i="16"/>
  <c r="D17" i="16"/>
  <c r="G20" i="2"/>
  <c r="H20" i="2" s="1"/>
  <c r="D15" i="16" l="1"/>
  <c r="L27" i="22"/>
  <c r="G18" i="2"/>
  <c r="H18" i="2" s="1"/>
</calcChain>
</file>

<file path=xl/sharedStrings.xml><?xml version="1.0" encoding="utf-8"?>
<sst xmlns="http://schemas.openxmlformats.org/spreadsheetml/2006/main" count="184" uniqueCount="118">
  <si>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</si>
  <si>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</si>
  <si>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</si>
  <si>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</si>
  <si>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</si>
  <si>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</si>
  <si>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</si>
  <si>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</si>
  <si>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</si>
  <si>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</si>
  <si>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</si>
  <si>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</si>
  <si>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</si>
  <si>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</si>
  <si>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</si>
  <si>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</si>
  <si>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</si>
  <si>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</si>
  <si>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</si>
  <si>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</si>
  <si>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</si>
  <si>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תאריך עדכון:</t>
  </si>
  <si>
    <t>סה"כ הצעת המחיר ללא מע"מ</t>
  </si>
  <si>
    <t>סה"כ הצעת המחיר כולל מע"מ</t>
  </si>
  <si>
    <t>המשרד</t>
  </si>
  <si>
    <t>ציון מעבר מציון כולל של סעיפי האיכות לציון המחיר</t>
  </si>
  <si>
    <t>היחידה</t>
  </si>
  <si>
    <t xml:space="preserve">משרד החינוך </t>
  </si>
  <si>
    <t>סה"כ משקל סעיפי איכות:</t>
  </si>
  <si>
    <t>משקל מחיר:</t>
  </si>
  <si>
    <t>משקל סעיפי האיכות</t>
  </si>
  <si>
    <t>משקל  מחיר</t>
  </si>
  <si>
    <t>חוות דעת</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</si>
  <si>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</si>
  <si>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</si>
  <si>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</si>
  <si>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</si>
  <si>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</si>
  <si>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</si>
  <si>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</si>
  <si>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</si>
  <si>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</si>
  <si>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</si>
  <si>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</si>
  <si>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</si>
  <si>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</si>
  <si>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שם וחתימה</t>
  </si>
  <si>
    <t>ההיקף הנדרש</t>
  </si>
  <si>
    <t>עפ"י היקפים מינימליים נדרשים</t>
  </si>
  <si>
    <t>עפ"י המחוון</t>
  </si>
  <si>
    <t>פסול</t>
  </si>
  <si>
    <t>יחידת חישוב</t>
  </si>
  <si>
    <t>כמות</t>
  </si>
  <si>
    <t>יחידת ספירה</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</si>
  <si>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</si>
  <si>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</si>
  <si>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</si>
  <si>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</si>
  <si>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</si>
  <si>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</si>
  <si>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</si>
  <si>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חוות דעת מס' 3</t>
  </si>
  <si>
    <t>ציון סופי משוקלל</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</si>
  <si>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</si>
  <si>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</si>
  <si>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המינהל לפיתוח מערכת החינוך</t>
  </si>
  <si>
    <t>ציון מינימום נדרש בכל אחד מסעיפי האיכות בפני עצמו :</t>
  </si>
  <si>
    <t>ניסיון בתכנון פרויקטים באחד או יותר מהנושאים הבאים: תכנון שכונה או ישוב, תכנון תכנית אב ישובית למוסדות חינוך או למערכות חינוך</t>
  </si>
  <si>
    <t>אחוז</t>
  </si>
  <si>
    <t>אחוז הנחה על התעריף המירבי לשעה  של מתכנן 2</t>
  </si>
  <si>
    <t>פחות מ- 3 מבנים</t>
  </si>
  <si>
    <t>3 מבנים</t>
  </si>
  <si>
    <t>4-5 מבנים</t>
  </si>
  <si>
    <t>6 מבנים ומעלה</t>
  </si>
  <si>
    <t>לכל מבנה+1.00</t>
  </si>
  <si>
    <r>
      <t xml:space="preserve">שנות ניסיון בביצוע הפעילות
</t>
    </r>
    <r>
      <rPr>
        <b/>
        <sz val="11"/>
        <color indexed="10"/>
        <rFont val="Arial"/>
        <family val="2"/>
      </rPr>
      <t/>
    </r>
  </si>
  <si>
    <t>פחות מ- 10 שנים</t>
  </si>
  <si>
    <t>10 שנים</t>
  </si>
  <si>
    <t>11-14 שנים</t>
  </si>
  <si>
    <t>15 שנים ומעלה</t>
  </si>
  <si>
    <t>לכל שנה +0.60</t>
  </si>
  <si>
    <t>פרויקטים באחד או יותר מהנושאים הבאים: תכנון שכונה או ישוב, תכנון תכנית אב ישובית למוסדות חינוך או למערכות חינוך</t>
  </si>
  <si>
    <t>פחות מ- 3 פרוייקטים</t>
  </si>
  <si>
    <t>3 פרוייקטים</t>
  </si>
  <si>
    <t>4-5 פרוייקטים</t>
  </si>
  <si>
    <t>6 פרוייקטים ומעלה</t>
  </si>
  <si>
    <t>לכל פרוייקט+1.00</t>
  </si>
  <si>
    <t>נסיון  היועץ המוצע</t>
  </si>
  <si>
    <t>נסיון היועץ המוצע</t>
  </si>
  <si>
    <t>ניסיון היועץ המוצע</t>
  </si>
  <si>
    <t>חוות דעת על היועץ המוצע</t>
  </si>
  <si>
    <t>ניסיון בתכנון מבנה וכן ליווי בנייתו עד לגמר הבנייה (בפיקוח עליון) של מבני בתי ספר ו/או גנים</t>
  </si>
  <si>
    <t>אדירכלות מבנים</t>
  </si>
  <si>
    <t>תחום:</t>
  </si>
  <si>
    <t>הנושא: ייעוץ והנחייה בתחומי האדריכלות עבור המינהל לפיתוח מערכת החינוך</t>
  </si>
  <si>
    <t>ציון איכות משוקלל</t>
  </si>
  <si>
    <t>ציון מחיר משוקלל</t>
  </si>
  <si>
    <t>מבני בתי ספר בשטח של לפחות 2,500 מ"ר</t>
  </si>
  <si>
    <t>מבני גנים בשטח של לפחות 250 מ"ר</t>
  </si>
  <si>
    <t>פחות מ- 2 מבנים</t>
  </si>
  <si>
    <t>2 מבנים</t>
  </si>
  <si>
    <t>3-4 מבנים</t>
  </si>
  <si>
    <t>5 מבנים ומעלה</t>
  </si>
  <si>
    <t xml:space="preserve">ניסיון בתכנון מבנה בית ספר חדשני (לפי קול קורא של משרד החינוך בנושא, המתפרסם מדי שנה) </t>
  </si>
  <si>
    <t>מבנה אחד</t>
  </si>
  <si>
    <t>שני מבנים ומעלה</t>
  </si>
  <si>
    <t>ציון 1-10</t>
  </si>
  <si>
    <t>מקוריות</t>
  </si>
  <si>
    <t>חדשנות</t>
  </si>
  <si>
    <t>פרקטיות</t>
  </si>
  <si>
    <t>התרשמות כללית</t>
  </si>
  <si>
    <t>התרשמות מאיכות פרוייקטים דומים שביצע האדריכל המוצע</t>
  </si>
  <si>
    <t>התרשמות מפרוייקטים</t>
  </si>
  <si>
    <t>מספר מבני בתי ספר חדשניים שתוכננו על ידי האדריכל</t>
  </si>
  <si>
    <r>
      <t xml:space="preserve">ציון </t>
    </r>
    <r>
      <rPr>
        <sz val="9"/>
        <rFont val="Arial"/>
        <family val="2"/>
        <charset val="177"/>
      </rPr>
      <t>1-5</t>
    </r>
  </si>
  <si>
    <t xml:space="preserve">תעריף מירבי לשעה של מתכנן 2 - 330 ₪ </t>
  </si>
  <si>
    <t>ציון 0 - 5</t>
  </si>
  <si>
    <t>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</si>
</sst>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40D]\ * #,##0.00_ ;_ [$₪-40D]\ * \-#,##0.00_ ;_ [$₪-40D]\ * &quot;-&quot;??_ ;_ @_ "/>
  </numFmts>
  <fonts count="36" x14ac:knownFonts="1">
    <font>
      <sz val="10"/>
      <name val="Arial"/>
      <charset val="177"/>
    </font>
    <font>
      <sz val="11"/>
      <color theme="1"/>
      <name val="Calibri"/>
      <family val="2"/>
      <charset val="177"/>
      <scheme val="minor"/>
    </font>
    <font>
      <sz val="10"/>
      <name val="Arial"/>
      <family val="2"/>
    </font>
    <font>
      <sz val="9"/>
      <name val="Arial"/>
      <family val="2"/>
      <charset val="177"/>
    </font>
    <font>
      <b/>
      <sz val="10"/>
      <name val="Arial"/>
      <family val="2"/>
      <charset val="177"/>
    </font>
    <font>
      <b/>
      <sz val="11"/>
      <name val="Arial"/>
      <family val="2"/>
      <charset val="177"/>
    </font>
    <font>
      <b/>
      <sz val="9"/>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u/>
      <sz val="10"/>
      <color theme="10"/>
      <name val="Arial"/>
      <family val="2"/>
    </font>
    <font>
      <sz val="10"/>
      <color theme="0"/>
      <name val="David"/>
      <family val="2"/>
      <charset val="177"/>
    </font>
  </fonts>
  <fills count="3">
    <fill>
      <patternFill patternType="none"/>
    </fill>
    <fill>
      <patternFill patternType="gray125"/>
    </fill>
    <fill>
      <patternFill patternType="solid">
        <fgColor indexed="42"/>
        <bgColor indexed="64"/>
      </patternFill>
    </fill>
  </fills>
  <borders count="103">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right style="double">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double">
        <color indexed="64"/>
      </right>
      <top style="thin">
        <color indexed="64"/>
      </top>
      <bottom/>
      <diagonal/>
    </border>
    <border>
      <left/>
      <right style="thin">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left/>
      <right/>
      <top style="thin">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double">
        <color indexed="64"/>
      </top>
      <bottom/>
      <diagonal/>
    </border>
    <border>
      <left style="double">
        <color indexed="64"/>
      </left>
      <right/>
      <top style="double">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top/>
      <bottom style="double">
        <color indexed="64"/>
      </bottom>
      <diagonal/>
    </border>
    <border>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28">
    <xf numFmtId="0" fontId="0" fillId="0" borderId="0"/>
    <xf numFmtId="0" fontId="29" fillId="0" borderId="0"/>
    <xf numFmtId="9"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4" fillId="0" borderId="0" applyNumberFormat="0" applyFill="0" applyBorder="0" applyAlignment="0" applyProtection="0"/>
    <xf numFmtId="0" fontId="2" fillId="0" borderId="0"/>
    <xf numFmtId="0" fontId="2" fillId="0" borderId="0"/>
    <xf numFmtId="0" fontId="1" fillId="0" borderId="0"/>
    <xf numFmtId="0" fontId="2" fillId="0" borderId="0"/>
    <xf numFmtId="9" fontId="2"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297">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9" fillId="0" borderId="5" xfId="0" applyFont="1" applyBorder="1" applyAlignment="1">
      <alignment horizontal="centerContinuous" vertical="center" readingOrder="2"/>
    </xf>
    <xf numFmtId="0" fontId="8" fillId="0" borderId="6" xfId="0" applyFont="1" applyBorder="1" applyAlignment="1">
      <alignment horizontal="center" vertical="center" readingOrder="2"/>
    </xf>
    <xf numFmtId="0" fontId="11" fillId="0" borderId="0" xfId="0" applyFont="1" applyAlignment="1">
      <alignment readingOrder="2"/>
    </xf>
    <xf numFmtId="0" fontId="9" fillId="0" borderId="1" xfId="0" applyFont="1" applyBorder="1" applyAlignment="1">
      <alignment horizontal="center" vertical="center" readingOrder="2"/>
    </xf>
    <xf numFmtId="0" fontId="11" fillId="0" borderId="0" xfId="0" applyFont="1" applyAlignment="1">
      <alignment horizontal="center" readingOrder="2"/>
    </xf>
    <xf numFmtId="0" fontId="11" fillId="0" borderId="0" xfId="0" applyFont="1"/>
    <xf numFmtId="0" fontId="10" fillId="0" borderId="7" xfId="0" applyFont="1" applyBorder="1" applyAlignment="1">
      <alignment horizontal="centerContinuous" vertical="center"/>
    </xf>
    <xf numFmtId="0" fontId="10" fillId="0" borderId="0" xfId="0" applyFont="1" applyAlignment="1">
      <alignment horizontal="centerContinuous" vertical="center"/>
    </xf>
    <xf numFmtId="0" fontId="10" fillId="0" borderId="8" xfId="0" applyFont="1" applyBorder="1" applyAlignment="1">
      <alignment horizontal="centerContinuous" vertical="center"/>
    </xf>
    <xf numFmtId="0" fontId="10" fillId="0" borderId="0" xfId="0" applyFont="1"/>
    <xf numFmtId="0" fontId="10" fillId="0" borderId="9" xfId="0" applyFont="1" applyBorder="1" applyAlignment="1">
      <alignment horizontal="center" vertical="center"/>
    </xf>
    <xf numFmtId="0" fontId="11" fillId="0" borderId="10" xfId="0" applyFont="1" applyBorder="1"/>
    <xf numFmtId="0" fontId="11" fillId="0" borderId="7" xfId="0" applyFont="1" applyBorder="1"/>
    <xf numFmtId="9" fontId="15" fillId="0" borderId="0" xfId="0" applyNumberFormat="1" applyFont="1" applyAlignment="1">
      <alignment horizontal="center"/>
    </xf>
    <xf numFmtId="0" fontId="11" fillId="0" borderId="11" xfId="0" applyFont="1" applyBorder="1"/>
    <xf numFmtId="0" fontId="11" fillId="0" borderId="1" xfId="0" applyFont="1" applyBorder="1"/>
    <xf numFmtId="0" fontId="11" fillId="0" borderId="12" xfId="0" applyFont="1" applyBorder="1"/>
    <xf numFmtId="0" fontId="16" fillId="0" borderId="14" xfId="0" applyFont="1" applyBorder="1" applyAlignment="1">
      <alignment horizontal="center" vertical="center" readingOrder="2"/>
    </xf>
    <xf numFmtId="0" fontId="16" fillId="0" borderId="5" xfId="0" applyFont="1" applyBorder="1" applyAlignment="1">
      <alignment vertical="center"/>
    </xf>
    <xf numFmtId="0" fontId="5" fillId="0" borderId="4" xfId="0" applyFont="1" applyBorder="1" applyAlignment="1">
      <alignment vertical="center"/>
    </xf>
    <xf numFmtId="0" fontId="13" fillId="0" borderId="6" xfId="0" applyFont="1" applyBorder="1" applyAlignment="1">
      <alignment vertical="center"/>
    </xf>
    <xf numFmtId="0" fontId="17" fillId="0" borderId="4" xfId="0" applyFont="1" applyBorder="1" applyAlignment="1">
      <alignment vertical="center"/>
    </xf>
    <xf numFmtId="0" fontId="16" fillId="0" borderId="11" xfId="0" applyFont="1" applyBorder="1" applyAlignment="1">
      <alignment vertical="center"/>
    </xf>
    <xf numFmtId="0" fontId="5" fillId="0" borderId="12" xfId="0" applyFont="1" applyBorder="1" applyAlignment="1">
      <alignment vertical="center"/>
    </xf>
    <xf numFmtId="0" fontId="13" fillId="0" borderId="11" xfId="0" applyFont="1" applyBorder="1" applyAlignment="1">
      <alignment vertical="center"/>
    </xf>
    <xf numFmtId="22" fontId="4" fillId="0" borderId="12" xfId="0" applyNumberFormat="1" applyFont="1" applyBorder="1" applyAlignment="1">
      <alignment horizontal="center" vertical="center"/>
    </xf>
    <xf numFmtId="0" fontId="16" fillId="0" borderId="11" xfId="0" applyFont="1" applyBorder="1" applyAlignment="1">
      <alignment horizontal="center" vertical="center" readingOrder="2"/>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16" fillId="0" borderId="0" xfId="0" applyFont="1" applyAlignment="1">
      <alignment horizontal="center" vertical="center"/>
    </xf>
    <xf numFmtId="9" fontId="16" fillId="0" borderId="0" xfId="0" applyNumberFormat="1" applyFont="1" applyAlignment="1">
      <alignment horizontal="center" vertical="center"/>
    </xf>
    <xf numFmtId="0" fontId="16" fillId="0" borderId="0" xfId="0" applyFont="1" applyAlignment="1">
      <alignment horizontal="right" vertical="center"/>
    </xf>
    <xf numFmtId="0" fontId="16" fillId="0" borderId="0" xfId="0" applyFont="1" applyAlignment="1">
      <alignment horizontal="right" vertical="center" wrapText="1"/>
    </xf>
    <xf numFmtId="0" fontId="10" fillId="0" borderId="4" xfId="0" applyFont="1" applyBorder="1" applyAlignment="1">
      <alignment horizontal="center" vertical="center" wrapText="1" readingOrder="2"/>
    </xf>
    <xf numFmtId="0" fontId="10" fillId="0" borderId="15" xfId="0" applyFont="1" applyBorder="1" applyAlignment="1">
      <alignment horizontal="center" vertical="center" wrapText="1" readingOrder="2"/>
    </xf>
    <xf numFmtId="0" fontId="11" fillId="0" borderId="0" xfId="0" applyFont="1" applyAlignment="1">
      <alignment horizontal="center" vertical="center" wrapText="1" readingOrder="2"/>
    </xf>
    <xf numFmtId="0" fontId="10" fillId="0" borderId="1" xfId="0" applyFont="1" applyBorder="1" applyAlignment="1">
      <alignment horizontal="center" vertical="center" wrapText="1" readingOrder="2"/>
    </xf>
    <xf numFmtId="0" fontId="10" fillId="0" borderId="16" xfId="0" applyFont="1" applyBorder="1" applyAlignment="1">
      <alignment horizontal="center" vertical="center" wrapText="1" readingOrder="2"/>
    </xf>
    <xf numFmtId="0" fontId="14" fillId="0" borderId="0" xfId="0" applyFont="1" applyAlignment="1">
      <alignment horizontal="center" vertical="center" wrapText="1" readingOrder="2"/>
    </xf>
    <xf numFmtId="0" fontId="13" fillId="0" borderId="6" xfId="0" applyFont="1" applyBorder="1" applyAlignment="1">
      <alignment horizontal="left" vertical="center"/>
    </xf>
    <xf numFmtId="0" fontId="13" fillId="0" borderId="1" xfId="0" applyFont="1" applyBorder="1" applyAlignment="1">
      <alignment horizontal="left" vertical="center"/>
    </xf>
    <xf numFmtId="0" fontId="0" fillId="0" borderId="0" xfId="0" applyAlignment="1">
      <alignment horizontal="center" vertical="center"/>
    </xf>
    <xf numFmtId="0" fontId="5" fillId="0" borderId="18"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3" fillId="0" borderId="23" xfId="0" applyFont="1" applyBorder="1" applyAlignment="1">
      <alignment horizontal="center" vertical="center" wrapText="1" readingOrder="2"/>
    </xf>
    <xf numFmtId="3" fontId="22" fillId="0" borderId="23" xfId="0" applyNumberFormat="1" applyFont="1" applyBorder="1" applyAlignment="1">
      <alignment horizontal="center" vertical="center" wrapText="1" readingOrder="2"/>
    </xf>
    <xf numFmtId="4" fontId="22" fillId="0" borderId="24" xfId="0" applyNumberFormat="1" applyFont="1" applyBorder="1" applyAlignment="1">
      <alignment horizontal="center" vertical="center" wrapText="1" readingOrder="2"/>
    </xf>
    <xf numFmtId="4" fontId="22" fillId="0" borderId="25" xfId="0" applyNumberFormat="1" applyFont="1" applyBorder="1" applyAlignment="1">
      <alignment horizontal="center" vertical="center" wrapText="1" readingOrder="2"/>
    </xf>
    <xf numFmtId="0" fontId="13" fillId="2" borderId="26" xfId="0" applyFont="1" applyFill="1" applyBorder="1" applyAlignment="1">
      <alignment horizontal="center" vertical="center" wrapText="1" readingOrder="2"/>
    </xf>
    <xf numFmtId="4" fontId="22" fillId="2" borderId="28" xfId="0" applyNumberFormat="1" applyFont="1" applyFill="1" applyBorder="1" applyAlignment="1">
      <alignment horizontal="center" vertical="center" wrapText="1" readingOrder="2"/>
    </xf>
    <xf numFmtId="4" fontId="22" fillId="2" borderId="29" xfId="0" applyNumberFormat="1" applyFont="1" applyFill="1" applyBorder="1" applyAlignment="1">
      <alignment horizontal="center" vertical="center" wrapText="1" readingOrder="2"/>
    </xf>
    <xf numFmtId="0" fontId="13" fillId="2" borderId="27" xfId="0" applyFont="1" applyFill="1" applyBorder="1" applyAlignment="1">
      <alignment horizontal="center" vertical="center" wrapText="1" readingOrder="2"/>
    </xf>
    <xf numFmtId="3" fontId="6" fillId="2" borderId="27" xfId="0" applyNumberFormat="1" applyFont="1" applyFill="1" applyBorder="1" applyAlignment="1">
      <alignment horizontal="center" vertical="center" wrapText="1" readingOrder="2"/>
    </xf>
    <xf numFmtId="3" fontId="6" fillId="2" borderId="28" xfId="0" applyNumberFormat="1" applyFont="1" applyFill="1" applyBorder="1" applyAlignment="1">
      <alignment horizontal="center" vertical="center" wrapText="1" readingOrder="2"/>
    </xf>
    <xf numFmtId="4" fontId="22" fillId="2" borderId="30" xfId="0" applyNumberFormat="1" applyFont="1" applyFill="1" applyBorder="1" applyAlignment="1">
      <alignment horizontal="center" vertical="center" wrapText="1" readingOrder="2"/>
    </xf>
    <xf numFmtId="2" fontId="7" fillId="0" borderId="0" xfId="0" applyNumberFormat="1" applyFont="1" applyAlignment="1">
      <alignment horizontal="center" vertical="center" wrapText="1"/>
    </xf>
    <xf numFmtId="2" fontId="7" fillId="0" borderId="32"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2" fontId="7" fillId="0" borderId="15" xfId="0" applyNumberFormat="1" applyFont="1" applyBorder="1" applyAlignment="1">
      <alignment horizontal="center" vertical="center" wrapText="1"/>
    </xf>
    <xf numFmtId="0" fontId="11" fillId="0" borderId="31"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1" fontId="12" fillId="0" borderId="33" xfId="0" applyNumberFormat="1" applyFont="1" applyBorder="1" applyAlignment="1">
      <alignment horizontal="center" vertical="center" wrapText="1" readingOrder="2"/>
    </xf>
    <xf numFmtId="3" fontId="0" fillId="0" borderId="0" xfId="0" applyNumberFormat="1"/>
    <xf numFmtId="0" fontId="13" fillId="0" borderId="6" xfId="0" applyFont="1" applyBorder="1" applyAlignment="1">
      <alignment horizontal="right" vertical="center"/>
    </xf>
    <xf numFmtId="0" fontId="13" fillId="0" borderId="1" xfId="0" applyFont="1" applyBorder="1" applyAlignment="1">
      <alignment horizontal="right" vertical="center"/>
    </xf>
    <xf numFmtId="0" fontId="0" fillId="0" borderId="0" xfId="0" applyAlignment="1">
      <alignment horizontal="center"/>
    </xf>
    <xf numFmtId="0" fontId="26" fillId="0" borderId="34"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7" fillId="0" borderId="38" xfId="0" applyFont="1" applyBorder="1" applyAlignment="1">
      <alignment horizontal="center" vertical="center" wrapText="1" readingOrder="2"/>
    </xf>
    <xf numFmtId="0" fontId="27" fillId="0" borderId="39" xfId="0" applyFont="1" applyBorder="1" applyAlignment="1">
      <alignment horizontal="center" vertical="center" wrapText="1"/>
    </xf>
    <xf numFmtId="0" fontId="0" fillId="0" borderId="0" xfId="0" applyAlignment="1">
      <alignment vertical="center"/>
    </xf>
    <xf numFmtId="0" fontId="27" fillId="0" borderId="40" xfId="0" applyFont="1" applyBorder="1" applyAlignment="1">
      <alignment horizontal="center" vertical="center" wrapText="1" readingOrder="2"/>
    </xf>
    <xf numFmtId="0" fontId="27" fillId="0" borderId="41" xfId="0" applyFont="1" applyBorder="1" applyAlignment="1">
      <alignment horizontal="center" vertical="center" wrapText="1"/>
    </xf>
    <xf numFmtId="0" fontId="27" fillId="0" borderId="41" xfId="0" quotePrefix="1" applyFont="1" applyBorder="1" applyAlignment="1">
      <alignment horizontal="center" vertical="center" wrapText="1"/>
    </xf>
    <xf numFmtId="0" fontId="27" fillId="0" borderId="42" xfId="0" applyFont="1" applyBorder="1" applyAlignment="1">
      <alignment horizontal="center" vertical="center" wrapText="1" readingOrder="2"/>
    </xf>
    <xf numFmtId="0" fontId="27" fillId="0" borderId="43" xfId="0" applyFont="1" applyBorder="1" applyAlignment="1">
      <alignment horizontal="center" vertical="center" wrapText="1"/>
    </xf>
    <xf numFmtId="17" fontId="27" fillId="0" borderId="40" xfId="0" applyNumberFormat="1" applyFont="1" applyBorder="1" applyAlignment="1">
      <alignment horizontal="center" vertical="center" wrapText="1" readingOrder="2"/>
    </xf>
    <xf numFmtId="0" fontId="27" fillId="0" borderId="44" xfId="0" applyFont="1" applyBorder="1" applyAlignment="1">
      <alignment horizontal="center" vertical="center" wrapText="1" readingOrder="2"/>
    </xf>
    <xf numFmtId="0" fontId="0" fillId="0" borderId="15" xfId="0" applyBorder="1"/>
    <xf numFmtId="0" fontId="25" fillId="0" borderId="0" xfId="0" applyFont="1"/>
    <xf numFmtId="4" fontId="27" fillId="0" borderId="45" xfId="0" applyNumberFormat="1" applyFont="1" applyBorder="1" applyAlignment="1">
      <alignment horizontal="center" vertical="center" wrapText="1" readingOrder="2"/>
    </xf>
    <xf numFmtId="3" fontId="27" fillId="0" borderId="45" xfId="0" applyNumberFormat="1" applyFont="1" applyBorder="1" applyAlignment="1">
      <alignment horizontal="center" vertical="center" wrapText="1" readingOrder="2"/>
    </xf>
    <xf numFmtId="9" fontId="26" fillId="0" borderId="0" xfId="0" applyNumberFormat="1" applyFont="1"/>
    <xf numFmtId="0" fontId="26" fillId="0" borderId="0" xfId="0" applyFont="1"/>
    <xf numFmtId="0" fontId="27" fillId="0" borderId="0" xfId="0" applyFont="1"/>
    <xf numFmtId="0" fontId="27" fillId="0" borderId="0" xfId="0" applyFont="1" applyAlignment="1">
      <alignment horizontal="center" vertical="center"/>
    </xf>
    <xf numFmtId="3" fontId="25" fillId="0" borderId="0" xfId="0" applyNumberFormat="1" applyFont="1"/>
    <xf numFmtId="3" fontId="26" fillId="0" borderId="37" xfId="0" applyNumberFormat="1" applyFont="1" applyBorder="1" applyAlignment="1">
      <alignment horizontal="center" vertical="center" wrapText="1"/>
    </xf>
    <xf numFmtId="3" fontId="0" fillId="0" borderId="0" xfId="0" applyNumberFormat="1" applyAlignment="1">
      <alignment horizontal="center" vertical="center"/>
    </xf>
    <xf numFmtId="0" fontId="30" fillId="0" borderId="18" xfId="0" applyFont="1" applyBorder="1" applyAlignment="1">
      <alignment horizontal="center" vertical="center" wrapText="1" readingOrder="2"/>
    </xf>
    <xf numFmtId="0" fontId="27" fillId="0" borderId="47"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49" xfId="0" applyFont="1" applyBorder="1" applyAlignment="1">
      <alignment horizontal="center" vertical="center" wrapText="1"/>
    </xf>
    <xf numFmtId="3" fontId="26" fillId="0" borderId="50" xfId="0" applyNumberFormat="1" applyFont="1" applyBorder="1" applyAlignment="1">
      <alignment horizontal="center" vertical="center" wrapText="1"/>
    </xf>
    <xf numFmtId="0" fontId="26" fillId="0" borderId="50" xfId="0" applyFont="1" applyBorder="1" applyAlignment="1">
      <alignment horizontal="center" vertical="center" wrapText="1"/>
    </xf>
    <xf numFmtId="0" fontId="26" fillId="0" borderId="51" xfId="0" applyFont="1" applyBorder="1" applyAlignment="1">
      <alignment horizontal="center" vertical="center" wrapText="1"/>
    </xf>
    <xf numFmtId="0" fontId="11" fillId="0" borderId="2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6" fillId="2" borderId="29" xfId="0" applyFont="1" applyFill="1" applyBorder="1" applyAlignment="1">
      <alignment horizontal="center" vertical="center" wrapText="1" readingOrder="2"/>
    </xf>
    <xf numFmtId="0" fontId="29" fillId="0" borderId="52" xfId="0" applyFont="1" applyBorder="1" applyAlignment="1">
      <alignment horizontal="center" vertical="center"/>
    </xf>
    <xf numFmtId="0" fontId="0" fillId="0" borderId="52" xfId="0" applyBorder="1" applyAlignment="1">
      <alignment horizontal="center" vertical="center"/>
    </xf>
    <xf numFmtId="3" fontId="27" fillId="0" borderId="52" xfId="0" applyNumberFormat="1" applyFont="1" applyBorder="1" applyAlignment="1">
      <alignment horizontal="center" vertical="center" wrapText="1" readingOrder="2"/>
    </xf>
    <xf numFmtId="4" fontId="27" fillId="0" borderId="52" xfId="0" applyNumberFormat="1" applyFont="1" applyBorder="1" applyAlignment="1">
      <alignment horizontal="center" vertical="center" wrapText="1" readingOrder="2"/>
    </xf>
    <xf numFmtId="0" fontId="29" fillId="0" borderId="53" xfId="0" applyFont="1" applyBorder="1" applyAlignment="1">
      <alignment horizontal="center" vertical="center"/>
    </xf>
    <xf numFmtId="0" fontId="26" fillId="0" borderId="54" xfId="0" applyFont="1" applyBorder="1" applyAlignment="1">
      <alignment horizontal="center" vertical="center" wrapText="1"/>
    </xf>
    <xf numFmtId="9" fontId="27" fillId="0" borderId="38" xfId="2" applyFont="1" applyFill="1" applyBorder="1" applyAlignment="1">
      <alignment horizontal="center" vertical="center" wrapText="1"/>
    </xf>
    <xf numFmtId="0" fontId="9" fillId="0" borderId="1" xfId="0" applyFont="1" applyBorder="1" applyAlignment="1">
      <alignment vertical="center" wrapText="1"/>
    </xf>
    <xf numFmtId="0" fontId="11" fillId="0" borderId="56" xfId="0" applyFont="1" applyBorder="1" applyAlignment="1">
      <alignment horizontal="center" vertical="center" wrapText="1" readingOrder="2"/>
    </xf>
    <xf numFmtId="14" fontId="15" fillId="0" borderId="9" xfId="0" applyNumberFormat="1" applyFont="1" applyBorder="1" applyAlignment="1">
      <alignment horizontal="center" vertical="center" readingOrder="2"/>
    </xf>
    <xf numFmtId="9" fontId="27" fillId="0" borderId="57" xfId="2" applyFont="1" applyBorder="1" applyAlignment="1">
      <alignment horizontal="center" vertical="center" wrapText="1"/>
    </xf>
    <xf numFmtId="0" fontId="9" fillId="0" borderId="6" xfId="0" applyFont="1" applyBorder="1" applyAlignment="1">
      <alignment horizontal="right" vertical="top" wrapText="1" readingOrder="2"/>
    </xf>
    <xf numFmtId="0" fontId="9" fillId="0" borderId="1" xfId="0" applyFont="1" applyBorder="1" applyAlignment="1">
      <alignment horizontal="right" vertical="top" wrapText="1" readingOrder="2"/>
    </xf>
    <xf numFmtId="0" fontId="9" fillId="0" borderId="0" xfId="0" applyFont="1" applyAlignment="1">
      <alignment horizontal="center" vertical="center" wrapText="1"/>
    </xf>
    <xf numFmtId="9" fontId="5" fillId="0" borderId="0" xfId="0" applyNumberFormat="1" applyFont="1" applyAlignment="1">
      <alignment horizontal="centerContinuous" vertical="center"/>
    </xf>
    <xf numFmtId="0" fontId="5" fillId="0" borderId="6" xfId="0" applyFont="1" applyBorder="1" applyAlignment="1">
      <alignment vertical="center"/>
    </xf>
    <xf numFmtId="0" fontId="5" fillId="0" borderId="1" xfId="0" applyFont="1" applyBorder="1" applyAlignment="1">
      <alignment vertical="center"/>
    </xf>
    <xf numFmtId="164" fontId="11" fillId="0" borderId="0" xfId="0" applyNumberFormat="1" applyFont="1"/>
    <xf numFmtId="10" fontId="5" fillId="0" borderId="4" xfId="0" applyNumberFormat="1" applyFont="1" applyBorder="1" applyAlignment="1">
      <alignment horizontal="centerContinuous" vertical="center"/>
    </xf>
    <xf numFmtId="0" fontId="16" fillId="2" borderId="97" xfId="0" applyFont="1" applyFill="1" applyBorder="1" applyAlignment="1">
      <alignment horizontal="center" vertical="center" wrapText="1" readingOrder="2"/>
    </xf>
    <xf numFmtId="0" fontId="13" fillId="2" borderId="98" xfId="0" applyFont="1" applyFill="1" applyBorder="1" applyAlignment="1">
      <alignment horizontal="center" vertical="center" wrapText="1" readingOrder="2"/>
    </xf>
    <xf numFmtId="0" fontId="13" fillId="2" borderId="99" xfId="0" applyFont="1" applyFill="1" applyBorder="1" applyAlignment="1">
      <alignment horizontal="center" vertical="center" wrapText="1" readingOrder="2"/>
    </xf>
    <xf numFmtId="0" fontId="16" fillId="2" borderId="100" xfId="0" applyFont="1" applyFill="1" applyBorder="1" applyAlignment="1">
      <alignment horizontal="center" vertical="center" wrapText="1" readingOrder="2"/>
    </xf>
    <xf numFmtId="9" fontId="6" fillId="2" borderId="12" xfId="0" applyNumberFormat="1" applyFont="1" applyFill="1" applyBorder="1" applyAlignment="1">
      <alignment horizontal="center" vertical="center" wrapText="1" readingOrder="2"/>
    </xf>
    <xf numFmtId="0" fontId="16" fillId="0" borderId="52" xfId="0" applyFont="1" applyBorder="1" applyAlignment="1">
      <alignment horizontal="center" vertical="center" wrapText="1" readingOrder="2"/>
    </xf>
    <xf numFmtId="0" fontId="12" fillId="0" borderId="52" xfId="0" applyFont="1" applyBorder="1" applyAlignment="1">
      <alignment horizontal="center" vertical="center" wrapText="1" readingOrder="2"/>
    </xf>
    <xf numFmtId="9" fontId="3" fillId="0" borderId="52" xfId="0" applyNumberFormat="1" applyFont="1" applyBorder="1" applyAlignment="1">
      <alignment horizontal="center" vertical="center" wrapText="1" readingOrder="2"/>
    </xf>
    <xf numFmtId="4" fontId="22" fillId="0" borderId="52" xfId="0" applyNumberFormat="1" applyFont="1" applyBorder="1" applyAlignment="1">
      <alignment horizontal="center" vertical="center" wrapText="1" readingOrder="2"/>
    </xf>
    <xf numFmtId="0" fontId="13" fillId="0" borderId="52" xfId="0" applyFont="1" applyBorder="1" applyAlignment="1">
      <alignment horizontal="center" vertical="center" wrapText="1" readingOrder="2"/>
    </xf>
    <xf numFmtId="0" fontId="13" fillId="2" borderId="9" xfId="0" applyFont="1" applyFill="1" applyBorder="1" applyAlignment="1">
      <alignment horizontal="center" vertical="center" wrapText="1" readingOrder="2"/>
    </xf>
    <xf numFmtId="4" fontId="22" fillId="2" borderId="1" xfId="0" applyNumberFormat="1" applyFont="1" applyFill="1" applyBorder="1" applyAlignment="1">
      <alignment horizontal="center" vertical="center" wrapText="1" readingOrder="2"/>
    </xf>
    <xf numFmtId="0" fontId="13" fillId="2" borderId="12" xfId="0" applyFont="1" applyFill="1" applyBorder="1" applyAlignment="1">
      <alignment horizontal="center" vertical="center" wrapText="1" readingOrder="2"/>
    </xf>
    <xf numFmtId="0" fontId="16" fillId="2" borderId="52" xfId="0" applyFont="1" applyFill="1" applyBorder="1" applyAlignment="1">
      <alignment horizontal="center" vertical="center" wrapText="1" readingOrder="2"/>
    </xf>
    <xf numFmtId="0" fontId="13" fillId="2" borderId="52" xfId="0" applyFont="1" applyFill="1" applyBorder="1" applyAlignment="1">
      <alignment horizontal="center" vertical="center" wrapText="1" readingOrder="2"/>
    </xf>
    <xf numFmtId="9" fontId="6" fillId="2" borderId="52" xfId="0" applyNumberFormat="1" applyFont="1" applyFill="1" applyBorder="1" applyAlignment="1">
      <alignment horizontal="center" vertical="center" wrapText="1" readingOrder="2"/>
    </xf>
    <xf numFmtId="4" fontId="22" fillId="2" borderId="52" xfId="0" applyNumberFormat="1" applyFont="1" applyFill="1" applyBorder="1" applyAlignment="1">
      <alignment horizontal="center" vertical="center" wrapText="1" readingOrder="2"/>
    </xf>
    <xf numFmtId="0" fontId="11" fillId="0" borderId="52" xfId="0" applyFont="1" applyBorder="1" applyAlignment="1">
      <alignment horizontal="center" vertical="center" wrapText="1" readingOrder="2"/>
    </xf>
    <xf numFmtId="9" fontId="18" fillId="0" borderId="52" xfId="0" applyNumberFormat="1" applyFont="1" applyBorder="1" applyAlignment="1">
      <alignment horizontal="center" vertical="center" wrapText="1" readingOrder="2"/>
    </xf>
    <xf numFmtId="4" fontId="18" fillId="0" borderId="52" xfId="0" applyNumberFormat="1" applyFont="1" applyBorder="1" applyAlignment="1">
      <alignment horizontal="center" vertical="center" wrapText="1" readingOrder="2"/>
    </xf>
    <xf numFmtId="0" fontId="30" fillId="0" borderId="52" xfId="0" applyFont="1" applyBorder="1" applyAlignment="1">
      <alignment horizontal="center" vertical="center" wrapText="1" readingOrder="2"/>
    </xf>
    <xf numFmtId="0" fontId="30" fillId="0" borderId="101" xfId="0" applyFont="1" applyBorder="1" applyAlignment="1">
      <alignment horizontal="center" vertical="center" wrapText="1" readingOrder="2"/>
    </xf>
    <xf numFmtId="0" fontId="10" fillId="0" borderId="0" xfId="0" applyFont="1" applyAlignment="1">
      <alignment horizontal="center" vertical="center" wrapText="1" readingOrder="2"/>
    </xf>
    <xf numFmtId="0" fontId="10" fillId="0" borderId="56" xfId="0" applyFont="1" applyBorder="1" applyAlignment="1">
      <alignment horizontal="center" vertical="center" wrapText="1" readingOrder="2"/>
    </xf>
    <xf numFmtId="4" fontId="22" fillId="2" borderId="0" xfId="0" applyNumberFormat="1" applyFont="1" applyFill="1" applyAlignment="1">
      <alignment horizontal="center" vertical="center" wrapText="1" readingOrder="2"/>
    </xf>
    <xf numFmtId="0" fontId="27" fillId="0" borderId="102" xfId="0" applyFont="1" applyBorder="1" applyAlignment="1">
      <alignment horizontal="center" vertical="center" wrapText="1"/>
    </xf>
    <xf numFmtId="0" fontId="27" fillId="0" borderId="84" xfId="0" applyFont="1" applyBorder="1" applyAlignment="1">
      <alignment horizontal="center" vertical="center" wrapText="1"/>
    </xf>
    <xf numFmtId="0" fontId="27" fillId="0" borderId="84" xfId="0" quotePrefix="1" applyFont="1" applyBorder="1" applyAlignment="1">
      <alignment horizontal="center" vertical="center" wrapText="1"/>
    </xf>
    <xf numFmtId="0" fontId="27" fillId="0" borderId="88" xfId="0" applyFont="1" applyBorder="1" applyAlignment="1">
      <alignment horizontal="center" vertical="center" wrapText="1"/>
    </xf>
    <xf numFmtId="4" fontId="20" fillId="0" borderId="52" xfId="0" applyNumberFormat="1" applyFont="1" applyBorder="1" applyAlignment="1">
      <alignment horizontal="center" vertical="center" wrapText="1"/>
    </xf>
    <xf numFmtId="3" fontId="27" fillId="0" borderId="60" xfId="0" applyNumberFormat="1" applyFont="1" applyBorder="1" applyAlignment="1">
      <alignment horizontal="center" vertical="center" wrapText="1" readingOrder="2"/>
    </xf>
    <xf numFmtId="4" fontId="27" fillId="0" borderId="60" xfId="0" applyNumberFormat="1" applyFont="1" applyBorder="1" applyAlignment="1">
      <alignment horizontal="center" vertical="center" wrapText="1" readingOrder="2"/>
    </xf>
    <xf numFmtId="0" fontId="31" fillId="0" borderId="90" xfId="0" applyFont="1" applyBorder="1" applyAlignment="1">
      <alignment horizontal="center" vertical="center" wrapText="1" readingOrder="2"/>
    </xf>
    <xf numFmtId="0" fontId="12" fillId="0" borderId="90" xfId="0" applyFont="1" applyBorder="1" applyAlignment="1">
      <alignment horizontal="center" vertical="center" wrapText="1" readingOrder="2"/>
    </xf>
    <xf numFmtId="0" fontId="10" fillId="0" borderId="10" xfId="0" applyFont="1" applyBorder="1" applyAlignment="1">
      <alignment horizontal="center" vertical="center" wrapText="1" readingOrder="2"/>
    </xf>
    <xf numFmtId="9" fontId="6" fillId="2" borderId="10" xfId="0" applyNumberFormat="1" applyFont="1" applyFill="1" applyBorder="1" applyAlignment="1">
      <alignment horizontal="center" vertical="center" wrapText="1" readingOrder="2"/>
    </xf>
    <xf numFmtId="2" fontId="6" fillId="2" borderId="10" xfId="0" applyNumberFormat="1" applyFont="1" applyFill="1" applyBorder="1" applyAlignment="1">
      <alignment horizontal="center" vertical="center" wrapText="1" readingOrder="2"/>
    </xf>
    <xf numFmtId="9" fontId="22" fillId="0" borderId="15" xfId="2" applyFont="1" applyBorder="1" applyAlignment="1">
      <alignment horizontal="center" vertical="center" wrapText="1" readingOrder="2"/>
    </xf>
    <xf numFmtId="9" fontId="22" fillId="0" borderId="25" xfId="2" applyFont="1" applyBorder="1" applyAlignment="1">
      <alignment horizontal="center" vertical="center" wrapText="1" readingOrder="2"/>
    </xf>
    <xf numFmtId="0" fontId="35" fillId="0" borderId="0" xfId="0" applyFont="1" applyAlignment="1">
      <alignment readingOrder="2"/>
    </xf>
    <xf numFmtId="0" fontId="35" fillId="0" borderId="0" xfId="0" applyFont="1" applyAlignment="1">
      <alignment horizontal="center" readingOrder="2"/>
    </xf>
    <xf numFmtId="2" fontId="19" fillId="0" borderId="92" xfId="2" applyNumberFormat="1" applyFont="1" applyFill="1" applyBorder="1" applyAlignment="1">
      <alignment vertical="center" wrapText="1"/>
    </xf>
    <xf numFmtId="2" fontId="19" fillId="0" borderId="17" xfId="2" applyNumberFormat="1" applyFont="1" applyFill="1" applyBorder="1" applyAlignment="1">
      <alignment vertical="center" wrapText="1"/>
    </xf>
    <xf numFmtId="2" fontId="19" fillId="0" borderId="91" xfId="2" applyNumberFormat="1" applyFont="1" applyFill="1" applyBorder="1" applyAlignment="1">
      <alignment vertical="center" wrapText="1"/>
    </xf>
    <xf numFmtId="2" fontId="19" fillId="0" borderId="18" xfId="2" applyNumberFormat="1" applyFont="1" applyFill="1" applyBorder="1" applyAlignment="1">
      <alignment vertical="center" wrapText="1"/>
    </xf>
    <xf numFmtId="2" fontId="23" fillId="0" borderId="4" xfId="2" applyNumberFormat="1" applyFont="1" applyFill="1" applyBorder="1" applyAlignment="1">
      <alignment vertical="center" wrapText="1"/>
    </xf>
    <xf numFmtId="2" fontId="23" fillId="0" borderId="12" xfId="2" applyNumberFormat="1" applyFont="1" applyFill="1" applyBorder="1" applyAlignment="1">
      <alignment vertical="center" wrapText="1"/>
    </xf>
    <xf numFmtId="164" fontId="19" fillId="0" borderId="7" xfId="2" applyNumberFormat="1" applyFont="1" applyFill="1" applyBorder="1" applyAlignment="1">
      <alignment vertical="center" wrapText="1"/>
    </xf>
    <xf numFmtId="164" fontId="19" fillId="0" borderId="0" xfId="2" applyNumberFormat="1" applyFont="1" applyFill="1" applyBorder="1" applyAlignment="1">
      <alignment vertical="center" wrapText="1"/>
    </xf>
    <xf numFmtId="164" fontId="19" fillId="0" borderId="10" xfId="2" applyNumberFormat="1" applyFont="1" applyFill="1" applyBorder="1" applyAlignment="1">
      <alignment vertical="center" wrapText="1"/>
    </xf>
    <xf numFmtId="164" fontId="19" fillId="0" borderId="93" xfId="2" applyNumberFormat="1" applyFont="1" applyFill="1" applyBorder="1" applyAlignment="1">
      <alignment vertical="center" wrapText="1"/>
    </xf>
    <xf numFmtId="164" fontId="19" fillId="0" borderId="90" xfId="2" applyNumberFormat="1" applyFont="1" applyFill="1" applyBorder="1" applyAlignment="1">
      <alignment vertical="center" wrapText="1"/>
    </xf>
    <xf numFmtId="0" fontId="27" fillId="0" borderId="62" xfId="0" applyFont="1" applyBorder="1" applyAlignment="1">
      <alignment horizontal="center" vertical="center" wrapText="1" readingOrder="2"/>
    </xf>
    <xf numFmtId="0" fontId="27" fillId="0" borderId="63" xfId="0" applyFont="1" applyBorder="1" applyAlignment="1">
      <alignment horizontal="center" vertical="center" wrapText="1" readingOrder="2"/>
    </xf>
    <xf numFmtId="0" fontId="27" fillId="0" borderId="64" xfId="0" applyFont="1" applyBorder="1" applyAlignment="1">
      <alignment horizontal="center" vertical="center" wrapText="1" readingOrder="2"/>
    </xf>
    <xf numFmtId="3" fontId="27" fillId="0" borderId="50" xfId="0" applyNumberFormat="1" applyFont="1" applyBorder="1" applyAlignment="1">
      <alignment horizontal="center" vertical="center" wrapText="1" readingOrder="2"/>
    </xf>
    <xf numFmtId="3" fontId="27" fillId="0" borderId="32" xfId="0" applyNumberFormat="1" applyFont="1" applyBorder="1" applyAlignment="1">
      <alignment horizontal="center" vertical="center" wrapText="1" readingOrder="2"/>
    </xf>
    <xf numFmtId="0" fontId="25" fillId="0" borderId="0" xfId="0" applyFont="1" applyAlignment="1">
      <alignment horizontal="right"/>
    </xf>
    <xf numFmtId="0" fontId="33" fillId="0" borderId="0" xfId="0" applyFont="1" applyAlignment="1">
      <alignment horizontal="right" vertical="top" wrapText="1" readingOrder="2"/>
    </xf>
    <xf numFmtId="4" fontId="20" fillId="0" borderId="50" xfId="0" applyNumberFormat="1" applyFont="1" applyBorder="1" applyAlignment="1">
      <alignment horizontal="center" vertical="center" wrapText="1"/>
    </xf>
    <xf numFmtId="4" fontId="20" fillId="0" borderId="32" xfId="0" applyNumberFormat="1" applyFont="1" applyBorder="1" applyAlignment="1">
      <alignment horizontal="center" vertical="center" wrapText="1"/>
    </xf>
    <xf numFmtId="3" fontId="27" fillId="0" borderId="51" xfId="0" applyNumberFormat="1" applyFont="1" applyBorder="1" applyAlignment="1">
      <alignment horizontal="center" vertical="center" wrapText="1" readingOrder="2"/>
    </xf>
    <xf numFmtId="3" fontId="27" fillId="0" borderId="67" xfId="0" applyNumberFormat="1" applyFont="1" applyBorder="1" applyAlignment="1">
      <alignment horizontal="center" vertical="center" wrapText="1" readingOrder="2"/>
    </xf>
    <xf numFmtId="3" fontId="27" fillId="0" borderId="68" xfId="0" applyNumberFormat="1" applyFont="1" applyBorder="1" applyAlignment="1">
      <alignment horizontal="center" vertical="center" wrapText="1" readingOrder="2"/>
    </xf>
    <xf numFmtId="3" fontId="27" fillId="0" borderId="45" xfId="0" applyNumberFormat="1" applyFont="1" applyBorder="1" applyAlignment="1">
      <alignment horizontal="center" vertical="center" wrapText="1" readingOrder="2"/>
    </xf>
    <xf numFmtId="4" fontId="27" fillId="0" borderId="50" xfId="0" applyNumberFormat="1" applyFont="1" applyBorder="1" applyAlignment="1">
      <alignment horizontal="center" vertical="center" wrapText="1" readingOrder="2"/>
    </xf>
    <xf numFmtId="4" fontId="27" fillId="0" borderId="32" xfId="0" applyNumberFormat="1" applyFont="1" applyBorder="1" applyAlignment="1">
      <alignment horizontal="center" vertical="center" wrapText="1" readingOrder="2"/>
    </xf>
    <xf numFmtId="4" fontId="27" fillId="0" borderId="45" xfId="0" applyNumberFormat="1" applyFont="1" applyBorder="1" applyAlignment="1">
      <alignment horizontal="center" vertical="center" wrapText="1" readingOrder="2"/>
    </xf>
    <xf numFmtId="9" fontId="27" fillId="0" borderId="65" xfId="2" applyFont="1" applyBorder="1" applyAlignment="1">
      <alignment horizontal="center" vertical="center" wrapText="1"/>
    </xf>
    <xf numFmtId="9" fontId="27" fillId="0" borderId="66" xfId="2" applyFont="1" applyBorder="1" applyAlignment="1">
      <alignment horizontal="center" vertical="center" wrapText="1"/>
    </xf>
    <xf numFmtId="0" fontId="27" fillId="0" borderId="63" xfId="0" applyFont="1" applyBorder="1" applyAlignment="1">
      <alignment horizontal="center" vertical="center" wrapText="1"/>
    </xf>
    <xf numFmtId="0" fontId="27" fillId="0" borderId="64" xfId="0" applyFont="1" applyBorder="1" applyAlignment="1">
      <alignment horizontal="center" vertical="center" wrapText="1"/>
    </xf>
    <xf numFmtId="0" fontId="27" fillId="0" borderId="95" xfId="0" applyFont="1" applyBorder="1" applyAlignment="1">
      <alignment horizontal="center" vertical="center" wrapText="1" readingOrder="2"/>
    </xf>
    <xf numFmtId="0" fontId="27" fillId="0" borderId="96" xfId="0" applyFont="1" applyBorder="1" applyAlignment="1">
      <alignment horizontal="center" vertical="center" wrapText="1" readingOrder="2"/>
    </xf>
    <xf numFmtId="4" fontId="20" fillId="0" borderId="45" xfId="0" applyNumberFormat="1" applyFont="1" applyBorder="1" applyAlignment="1">
      <alignment horizontal="center" vertical="center" wrapText="1"/>
    </xf>
    <xf numFmtId="9" fontId="0" fillId="0" borderId="78" xfId="0" applyNumberFormat="1" applyBorder="1" applyAlignment="1">
      <alignment horizontal="center" vertical="center"/>
    </xf>
    <xf numFmtId="0" fontId="0" fillId="0" borderId="61" xfId="0" applyBorder="1" applyAlignment="1">
      <alignment horizontal="center" vertical="center"/>
    </xf>
    <xf numFmtId="0" fontId="0" fillId="0" borderId="58" xfId="0" applyBorder="1" applyAlignment="1">
      <alignment horizontal="center" vertical="center"/>
    </xf>
    <xf numFmtId="0" fontId="26" fillId="0" borderId="35" xfId="0" applyFont="1" applyBorder="1" applyAlignment="1">
      <alignment horizontal="center" vertical="center" wrapText="1"/>
    </xf>
    <xf numFmtId="0" fontId="26" fillId="0" borderId="79" xfId="0" applyFont="1" applyBorder="1" applyAlignment="1">
      <alignment horizontal="center" vertical="center" wrapText="1"/>
    </xf>
    <xf numFmtId="9" fontId="27" fillId="0" borderId="55" xfId="2" applyFont="1" applyBorder="1" applyAlignment="1">
      <alignment horizontal="center" vertical="center" wrapText="1"/>
    </xf>
    <xf numFmtId="0" fontId="21" fillId="0" borderId="0" xfId="0" applyFont="1" applyAlignment="1">
      <alignment horizontal="center" wrapText="1"/>
    </xf>
    <xf numFmtId="0" fontId="0" fillId="0" borderId="77" xfId="0" applyBorder="1" applyAlignment="1">
      <alignment horizontal="center" vertical="center"/>
    </xf>
    <xf numFmtId="0" fontId="27" fillId="0" borderId="62" xfId="0" applyFont="1" applyBorder="1" applyAlignment="1">
      <alignment horizontal="center" vertical="center" wrapText="1"/>
    </xf>
    <xf numFmtId="0" fontId="0" fillId="0" borderId="59" xfId="0" applyBorder="1" applyAlignment="1">
      <alignment horizontal="center"/>
    </xf>
    <xf numFmtId="0" fontId="0" fillId="0" borderId="15" xfId="0" applyBorder="1" applyAlignment="1">
      <alignment horizontal="center"/>
    </xf>
    <xf numFmtId="0" fontId="27" fillId="0" borderId="69" xfId="0" applyFont="1" applyBorder="1" applyAlignment="1">
      <alignment horizontal="center" vertical="center" wrapText="1" readingOrder="2"/>
    </xf>
    <xf numFmtId="0" fontId="27" fillId="0" borderId="70" xfId="0" applyFont="1" applyBorder="1" applyAlignment="1">
      <alignment horizontal="center" vertical="center" wrapText="1" readingOrder="2"/>
    </xf>
    <xf numFmtId="0" fontId="27" fillId="0" borderId="71" xfId="0" applyFont="1" applyBorder="1" applyAlignment="1">
      <alignment horizontal="center" vertical="center" wrapText="1" readingOrder="2"/>
    </xf>
    <xf numFmtId="0" fontId="27" fillId="0" borderId="72" xfId="0" applyFont="1" applyBorder="1" applyAlignment="1">
      <alignment horizontal="center" vertical="center" wrapText="1" readingOrder="2"/>
    </xf>
    <xf numFmtId="3" fontId="27" fillId="0" borderId="73" xfId="0" applyNumberFormat="1" applyFont="1" applyBorder="1" applyAlignment="1">
      <alignment horizontal="center" vertical="center" wrapText="1" readingOrder="2"/>
    </xf>
    <xf numFmtId="3" fontId="27" fillId="0" borderId="74" xfId="0" applyNumberFormat="1" applyFont="1" applyBorder="1" applyAlignment="1">
      <alignment horizontal="center" vertical="center" wrapText="1" readingOrder="2"/>
    </xf>
    <xf numFmtId="3" fontId="27" fillId="0" borderId="75" xfId="0" applyNumberFormat="1" applyFont="1" applyBorder="1" applyAlignment="1">
      <alignment horizontal="center" vertical="center" wrapText="1" readingOrder="2"/>
    </xf>
    <xf numFmtId="3" fontId="27" fillId="0" borderId="76" xfId="0" applyNumberFormat="1" applyFont="1" applyBorder="1" applyAlignment="1">
      <alignment horizontal="center" vertical="center" wrapText="1" readingOrder="2"/>
    </xf>
    <xf numFmtId="9" fontId="27" fillId="0" borderId="52" xfId="2" applyFont="1" applyBorder="1" applyAlignment="1">
      <alignment horizontal="center" vertical="center" wrapText="1"/>
    </xf>
    <xf numFmtId="9" fontId="0" fillId="0" borderId="62" xfId="0" applyNumberFormat="1" applyBorder="1" applyAlignment="1">
      <alignment horizontal="center" vertical="center"/>
    </xf>
    <xf numFmtId="9" fontId="0" fillId="0" borderId="63" xfId="0" applyNumberFormat="1" applyBorder="1" applyAlignment="1">
      <alignment horizontal="center" vertical="center"/>
    </xf>
    <xf numFmtId="9" fontId="0" fillId="0" borderId="61" xfId="0" applyNumberFormat="1" applyBorder="1" applyAlignment="1">
      <alignment horizontal="center" vertical="center"/>
    </xf>
    <xf numFmtId="9" fontId="0" fillId="0" borderId="58" xfId="0" applyNumberFormat="1" applyBorder="1" applyAlignment="1">
      <alignment horizontal="center" vertical="center"/>
    </xf>
    <xf numFmtId="0" fontId="0" fillId="0" borderId="48" xfId="0" applyBorder="1" applyAlignment="1">
      <alignment horizontal="center" vertical="center"/>
    </xf>
    <xf numFmtId="0" fontId="0" fillId="0" borderId="85" xfId="0" applyBorder="1" applyAlignment="1">
      <alignment horizontal="center" vertical="center"/>
    </xf>
    <xf numFmtId="0" fontId="0" fillId="0" borderId="94" xfId="0" applyBorder="1" applyAlignment="1">
      <alignment horizontal="center" vertical="center"/>
    </xf>
    <xf numFmtId="0" fontId="27" fillId="0" borderId="52" xfId="0" applyFont="1" applyBorder="1" applyAlignment="1">
      <alignment horizontal="center" vertical="center" wrapText="1" readingOrder="2"/>
    </xf>
    <xf numFmtId="3" fontId="27" fillId="0" borderId="52" xfId="0" applyNumberFormat="1" applyFont="1" applyBorder="1" applyAlignment="1">
      <alignment horizontal="center" vertical="center" wrapText="1" readingOrder="2"/>
    </xf>
    <xf numFmtId="4" fontId="27" fillId="0" borderId="52" xfId="0" applyNumberFormat="1" applyFont="1" applyBorder="1" applyAlignment="1">
      <alignment horizontal="center" vertical="center" wrapText="1" readingOrder="2"/>
    </xf>
    <xf numFmtId="4" fontId="20" fillId="0" borderId="52" xfId="0" applyNumberFormat="1" applyFont="1" applyBorder="1" applyAlignment="1">
      <alignment horizontal="center" vertical="center" wrapText="1"/>
    </xf>
    <xf numFmtId="0" fontId="10" fillId="0" borderId="14" xfId="0" applyFont="1" applyBorder="1" applyAlignment="1">
      <alignment horizontal="center" vertical="center" wrapText="1" readingOrder="2"/>
    </xf>
    <xf numFmtId="0" fontId="10" fillId="0" borderId="9" xfId="0" applyFont="1" applyBorder="1" applyAlignment="1">
      <alignment horizontal="center" vertical="center" wrapText="1" readingOrder="2"/>
    </xf>
    <xf numFmtId="0" fontId="10" fillId="0" borderId="5" xfId="0" applyFont="1" applyBorder="1" applyAlignment="1">
      <alignment horizontal="center" vertical="center" wrapText="1" readingOrder="2"/>
    </xf>
    <xf numFmtId="0" fontId="10" fillId="0" borderId="4" xfId="0" applyFont="1" applyBorder="1" applyAlignment="1">
      <alignment horizontal="center" vertical="center" wrapText="1" readingOrder="2"/>
    </xf>
    <xf numFmtId="0" fontId="10" fillId="0" borderId="11" xfId="0" applyFont="1" applyBorder="1" applyAlignment="1">
      <alignment horizontal="center" vertical="center" wrapText="1" readingOrder="2"/>
    </xf>
    <xf numFmtId="0" fontId="10" fillId="0" borderId="12" xfId="0" applyFont="1" applyBorder="1" applyAlignment="1">
      <alignment horizontal="center" vertical="center" wrapText="1" readingOrder="2"/>
    </xf>
    <xf numFmtId="0" fontId="15" fillId="0" borderId="80" xfId="0" applyFont="1" applyBorder="1" applyAlignment="1">
      <alignment horizontal="center" vertical="center" wrapText="1" readingOrder="2"/>
    </xf>
    <xf numFmtId="0" fontId="15" fillId="0" borderId="81" xfId="0" applyFont="1" applyBorder="1" applyAlignment="1">
      <alignment horizontal="center" vertical="center" wrapText="1" readingOrder="2"/>
    </xf>
    <xf numFmtId="0" fontId="15" fillId="0" borderId="82" xfId="0" applyFont="1" applyBorder="1" applyAlignment="1">
      <alignment horizontal="center" vertical="center" wrapText="1" readingOrder="2"/>
    </xf>
    <xf numFmtId="0" fontId="9" fillId="0" borderId="5" xfId="0" applyFont="1" applyBorder="1" applyAlignment="1">
      <alignment horizontal="right" vertical="top" wrapText="1" readingOrder="2"/>
    </xf>
    <xf numFmtId="0" fontId="9" fillId="0" borderId="6" xfId="0" applyFont="1" applyBorder="1" applyAlignment="1">
      <alignment horizontal="right" vertical="top" wrapText="1" readingOrder="2"/>
    </xf>
    <xf numFmtId="0" fontId="9" fillId="0" borderId="4" xfId="0" applyFont="1" applyBorder="1" applyAlignment="1">
      <alignment horizontal="right" vertical="top" wrapText="1" readingOrder="2"/>
    </xf>
    <xf numFmtId="0" fontId="9" fillId="0" borderId="11" xfId="0" applyFont="1" applyBorder="1" applyAlignment="1">
      <alignment horizontal="right" vertical="top" wrapText="1" readingOrder="2"/>
    </xf>
    <xf numFmtId="0" fontId="9" fillId="0" borderId="1" xfId="0" applyFont="1" applyBorder="1" applyAlignment="1">
      <alignment horizontal="right" vertical="top" wrapText="1" readingOrder="2"/>
    </xf>
    <xf numFmtId="0" fontId="9" fillId="0" borderId="12" xfId="0" applyFont="1" applyBorder="1" applyAlignment="1">
      <alignment horizontal="right" vertical="top" wrapText="1" readingOrder="2"/>
    </xf>
    <xf numFmtId="0" fontId="10" fillId="0" borderId="83" xfId="0" applyFont="1" applyBorder="1" applyAlignment="1">
      <alignment horizontal="center" vertical="center" wrapText="1" readingOrder="2"/>
    </xf>
    <xf numFmtId="0" fontId="10" fillId="0" borderId="3" xfId="0" applyFont="1" applyBorder="1" applyAlignment="1">
      <alignment horizontal="center" vertical="center" wrapText="1" readingOrder="2"/>
    </xf>
    <xf numFmtId="0" fontId="7" fillId="0" borderId="4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1"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2" fontId="19" fillId="0" borderId="92" xfId="2" applyNumberFormat="1" applyFont="1" applyFill="1" applyBorder="1" applyAlignment="1">
      <alignment horizontal="center" vertical="center" wrapText="1"/>
    </xf>
    <xf numFmtId="2" fontId="19" fillId="0" borderId="17" xfId="2" applyNumberFormat="1" applyFont="1" applyFill="1" applyBorder="1" applyAlignment="1">
      <alignment horizontal="center" vertical="center" wrapText="1"/>
    </xf>
    <xf numFmtId="164" fontId="19" fillId="0" borderId="93" xfId="2" applyNumberFormat="1" applyFont="1" applyFill="1" applyBorder="1" applyAlignment="1">
      <alignment horizontal="center" vertical="center" wrapText="1"/>
    </xf>
    <xf numFmtId="164" fontId="19" fillId="0" borderId="90" xfId="2" applyNumberFormat="1" applyFont="1" applyFill="1" applyBorder="1" applyAlignment="1">
      <alignment horizontal="center" vertical="center" wrapText="1"/>
    </xf>
    <xf numFmtId="2" fontId="19" fillId="0" borderId="91" xfId="2" applyNumberFormat="1" applyFont="1" applyFill="1" applyBorder="1" applyAlignment="1">
      <alignment horizontal="center" vertical="center" wrapText="1"/>
    </xf>
    <xf numFmtId="2" fontId="19" fillId="0" borderId="18" xfId="2" applyNumberFormat="1" applyFont="1" applyFill="1" applyBorder="1" applyAlignment="1">
      <alignment horizontal="center" vertical="center" wrapText="1"/>
    </xf>
    <xf numFmtId="2" fontId="23" fillId="0" borderId="4" xfId="2" applyNumberFormat="1" applyFont="1" applyFill="1" applyBorder="1" applyAlignment="1">
      <alignment horizontal="center" vertical="center" wrapText="1"/>
    </xf>
    <xf numFmtId="2" fontId="23" fillId="0" borderId="12" xfId="2" applyNumberFormat="1" applyFont="1" applyFill="1" applyBorder="1" applyAlignment="1">
      <alignment horizontal="center" vertical="center" wrapText="1"/>
    </xf>
    <xf numFmtId="2" fontId="19" fillId="0" borderId="88" xfId="0" applyNumberFormat="1" applyFont="1" applyBorder="1" applyAlignment="1">
      <alignment horizontal="center" vertical="center" wrapText="1"/>
    </xf>
    <xf numFmtId="2" fontId="19" fillId="0" borderId="89" xfId="0" applyNumberFormat="1"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7" xfId="0" applyFont="1" applyBorder="1" applyAlignment="1">
      <alignment horizontal="left" vertical="center"/>
    </xf>
    <xf numFmtId="0" fontId="10" fillId="0" borderId="13" xfId="0" applyFont="1" applyBorder="1" applyAlignment="1">
      <alignment horizontal="left" vertical="center"/>
    </xf>
    <xf numFmtId="0" fontId="16" fillId="0" borderId="20" xfId="0" applyFont="1" applyBorder="1" applyAlignment="1">
      <alignment horizontal="center" vertical="center" wrapText="1" readingOrder="2"/>
    </xf>
    <xf numFmtId="0" fontId="16" fillId="0" borderId="5" xfId="0" applyFont="1" applyBorder="1" applyAlignment="1">
      <alignment horizontal="center" vertical="center" readingOrder="2"/>
    </xf>
    <xf numFmtId="0" fontId="16" fillId="0" borderId="4" xfId="0" applyFont="1" applyBorder="1" applyAlignment="1">
      <alignment horizontal="center" vertical="center" readingOrder="2"/>
    </xf>
    <xf numFmtId="0" fontId="16" fillId="0" borderId="11" xfId="0" applyFont="1" applyBorder="1" applyAlignment="1">
      <alignment horizontal="center" vertical="center" readingOrder="2"/>
    </xf>
    <xf numFmtId="0" fontId="16" fillId="0" borderId="12" xfId="0" applyFont="1" applyBorder="1" applyAlignment="1">
      <alignment horizontal="center" vertical="center" readingOrder="2"/>
    </xf>
    <xf numFmtId="2" fontId="19" fillId="0" borderId="56" xfId="0" applyNumberFormat="1" applyFont="1" applyBorder="1" applyAlignment="1">
      <alignment horizontal="center" vertical="center" wrapText="1"/>
    </xf>
    <xf numFmtId="2" fontId="19" fillId="0" borderId="19" xfId="0" applyNumberFormat="1" applyFont="1" applyBorder="1" applyAlignment="1">
      <alignment horizontal="center" vertical="center" wrapText="1"/>
    </xf>
    <xf numFmtId="0" fontId="10" fillId="0" borderId="4"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4" xfId="0" applyFont="1" applyBorder="1" applyAlignment="1">
      <alignment horizontal="center" vertical="center"/>
    </xf>
    <xf numFmtId="0" fontId="10" fillId="0" borderId="31" xfId="0" applyFont="1" applyBorder="1" applyAlignment="1">
      <alignment horizontal="center" vertical="center"/>
    </xf>
    <xf numFmtId="0" fontId="10" fillId="0" borderId="9" xfId="0" applyFont="1" applyBorder="1" applyAlignment="1">
      <alignment horizontal="center" vertical="center"/>
    </xf>
    <xf numFmtId="0" fontId="10" fillId="0" borderId="80"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0" xfId="0" applyFont="1" applyAlignment="1">
      <alignment horizontal="center" vertical="center" wrapText="1"/>
    </xf>
    <xf numFmtId="0" fontId="16" fillId="0" borderId="83" xfId="0" applyFont="1" applyBorder="1" applyAlignment="1">
      <alignment horizontal="center" vertical="center" wrapText="1" readingOrder="2"/>
    </xf>
    <xf numFmtId="0" fontId="16" fillId="0" borderId="3" xfId="0" applyFont="1" applyBorder="1" applyAlignment="1">
      <alignment horizontal="center" vertical="center" wrapText="1" readingOrder="2"/>
    </xf>
    <xf numFmtId="0" fontId="16" fillId="0" borderId="16" xfId="0" applyFont="1" applyBorder="1" applyAlignment="1">
      <alignment horizontal="center" vertical="center" wrapText="1" readingOrder="2"/>
    </xf>
    <xf numFmtId="0" fontId="16" fillId="0" borderId="83"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3" xfId="0" applyFont="1" applyBorder="1" applyAlignment="1">
      <alignment horizontal="center" vertical="center" wrapText="1"/>
    </xf>
  </cellXfs>
  <cellStyles count="28">
    <cellStyle name="Comma 2" xfId="6" xr:uid="{AEC5856D-F809-47A2-B2C0-2145190EA1B2}"/>
    <cellStyle name="Comma 2 2" xfId="18" xr:uid="{BBAB889A-06A8-491B-A88A-384C9E0FAD5E}"/>
    <cellStyle name="Comma 3" xfId="5" xr:uid="{9E62F269-6910-4B3A-A087-0A88DE2AB1F8}"/>
    <cellStyle name="Comma 4" xfId="17" xr:uid="{EA4A0B25-3D3E-4F8A-92BA-674B26894B96}"/>
    <cellStyle name="Currency 2" xfId="8" xr:uid="{DD3B5483-98C9-43E1-8A63-CC856E96864F}"/>
    <cellStyle name="Currency 2 2" xfId="20" xr:uid="{71E32E97-D332-4C28-A953-118453DE3708}"/>
    <cellStyle name="Currency 3" xfId="7" xr:uid="{2846B7CF-A598-463D-9BC3-817BC076C0B5}"/>
    <cellStyle name="Currency 4" xfId="19" xr:uid="{FFEBC5A9-4407-45A2-B80A-55055723E18A}"/>
    <cellStyle name="Currency 5" xfId="27" xr:uid="{EF6320BC-70C1-45E4-B8D2-D476BCF5B6FE}"/>
    <cellStyle name="Currency 6" xfId="4" xr:uid="{6E59F5E5-54A4-42E6-B449-4AE72590F53D}"/>
    <cellStyle name="Normal" xfId="0" builtinId="0"/>
    <cellStyle name="Normal 2" xfId="1" xr:uid="{180F5030-5F7A-4363-8FF0-CA9B91A5897A}"/>
    <cellStyle name="Normal 2 2" xfId="11" xr:uid="{CC11D323-130B-49D6-8B03-FAD032700B64}"/>
    <cellStyle name="Normal 2 2 2" xfId="22" xr:uid="{BDE5C868-E624-4806-B50E-99DFC003809B}"/>
    <cellStyle name="Normal 2 3" xfId="21" xr:uid="{C82646A1-26B1-4F85-8D1D-6C873BD51225}"/>
    <cellStyle name="Normal 2 4" xfId="10" xr:uid="{03DC6AC1-B888-49A8-B47D-3A662EB66AB0}"/>
    <cellStyle name="Normal 3" xfId="12" xr:uid="{E4C7CEE0-5854-4545-92FA-345C74A4F3BE}"/>
    <cellStyle name="Normal 3 2" xfId="23" xr:uid="{BF0618BC-673C-42A1-8E64-068B35DE6F3A}"/>
    <cellStyle name="Normal 4" xfId="13" xr:uid="{845DAA3E-B5F2-4B2B-A9AA-7E19A38C48D9}"/>
    <cellStyle name="Normal 4 2" xfId="24" xr:uid="{86796517-D0E8-4864-8727-8421475A20FB}"/>
    <cellStyle name="Normal 5" xfId="16" xr:uid="{9C80E5B1-1ED0-43F5-92AD-8DBAB78AFACC}"/>
    <cellStyle name="Normal 6" xfId="3" xr:uid="{EACD8706-5F43-44DB-AE52-7C4FD4DE8BDA}"/>
    <cellStyle name="Percent" xfId="2" builtinId="5"/>
    <cellStyle name="Percent 2" xfId="15" xr:uid="{79855A3E-2105-44C4-A228-6D1C8D6DFEDF}"/>
    <cellStyle name="Percent 2 2" xfId="25" xr:uid="{B40D043A-6B45-4DF1-810E-35C39D2FF0C1}"/>
    <cellStyle name="Percent 3" xfId="14" xr:uid="{B0246AC0-EB43-493F-B160-1D7891144063}"/>
    <cellStyle name="Percent 4" xfId="26" xr:uid="{0E80CC85-7F62-4622-9387-B390D8D18386}"/>
    <cellStyle name="היפר-קישור 2" xfId="9" xr:uid="{8C29A952-CFE0-40DC-AF16-92454090B898}"/>
  </cellStyles>
  <dxfs count="6">
    <dxf>
      <font>
        <b/>
        <i val="0"/>
        <condense val="0"/>
        <extend val="0"/>
      </font>
      <fill>
        <patternFill>
          <bgColor indexed="14"/>
        </patternFill>
      </fill>
    </dxf>
    <dxf>
      <font>
        <b/>
        <i val="0"/>
        <condense val="0"/>
        <extend val="0"/>
      </font>
      <fill>
        <patternFill>
          <bgColor indexed="14"/>
        </patternFill>
      </fill>
    </dxf>
    <dxf>
      <font>
        <b/>
        <i/>
        <condense val="0"/>
        <extend val="0"/>
        <u val="double"/>
      </font>
      <fill>
        <patternFill>
          <bgColor indexed="10"/>
        </patternFill>
      </fill>
    </dxf>
    <dxf>
      <fill>
        <patternFill>
          <bgColor indexed="47"/>
        </patternFill>
      </fill>
    </dxf>
    <dxf>
      <fill>
        <patternFill>
          <bgColor indexed="47"/>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5239A-146D-482A-92DC-2DF963214910}">
  <dimension ref="A1:M50"/>
  <sheetViews>
    <sheetView rightToLeft="1" tabSelected="1" zoomScaleNormal="100" zoomScaleSheetLayoutView="110" workbookViewId="0">
      <selection activeCell="C13" sqref="C13:C16"/>
    </sheetView>
  </sheetViews>
  <sheetFormatPr defaultRowHeight="14.25" x14ac:dyDescent="0.2"/>
  <cols>
    <col min="1" max="1" width="19.28515625" customWidth="1"/>
    <col min="2" max="2" width="19.85546875" customWidth="1"/>
    <col min="3" max="3" width="18.85546875" customWidth="1"/>
    <col min="4" max="4" width="18.7109375" customWidth="1"/>
    <col min="5" max="5" width="12.140625" customWidth="1"/>
    <col min="6" max="6" width="7.42578125" customWidth="1"/>
    <col min="7" max="7" width="8.42578125" style="68" customWidth="1"/>
    <col min="8" max="8" width="11.7109375" customWidth="1"/>
    <col min="9" max="9" width="9.7109375" customWidth="1"/>
    <col min="10" max="10" width="7.42578125" style="92" bestFit="1" customWidth="1"/>
    <col min="11" max="11" width="8.5703125" style="92" customWidth="1"/>
    <col min="12" max="12" width="9.140625" style="45" customWidth="1"/>
  </cols>
  <sheetData>
    <row r="1" spans="1:13" ht="16.5" x14ac:dyDescent="0.25">
      <c r="A1" s="183" t="s">
        <v>38</v>
      </c>
      <c r="B1" s="183"/>
      <c r="C1" s="183"/>
      <c r="D1" s="87"/>
      <c r="E1" s="87"/>
      <c r="F1" s="87"/>
      <c r="G1" s="94"/>
      <c r="H1" s="87"/>
      <c r="I1" s="87"/>
      <c r="J1" s="90"/>
      <c r="K1" s="91"/>
      <c r="L1" s="107" t="s">
        <v>56</v>
      </c>
      <c r="M1" s="108">
        <v>7</v>
      </c>
    </row>
    <row r="2" spans="1:13" ht="15" thickBot="1" x14ac:dyDescent="0.25">
      <c r="L2" s="107" t="s">
        <v>57</v>
      </c>
      <c r="M2" s="108">
        <v>10</v>
      </c>
    </row>
    <row r="3" spans="1:13" s="71" customFormat="1" ht="31.5" customHeight="1" thickBot="1" x14ac:dyDescent="0.25">
      <c r="A3" s="72" t="s">
        <v>39</v>
      </c>
      <c r="B3" s="72" t="s">
        <v>40</v>
      </c>
      <c r="C3" s="73" t="s">
        <v>47</v>
      </c>
      <c r="D3" s="204" t="s">
        <v>41</v>
      </c>
      <c r="E3" s="205"/>
      <c r="F3" s="74" t="s">
        <v>3</v>
      </c>
      <c r="G3" s="95" t="s">
        <v>42</v>
      </c>
      <c r="H3" s="75" t="s">
        <v>43</v>
      </c>
      <c r="I3" s="75" t="s">
        <v>36</v>
      </c>
      <c r="J3" s="75" t="s">
        <v>44</v>
      </c>
      <c r="K3" s="112" t="s">
        <v>45</v>
      </c>
      <c r="L3" s="111" t="s">
        <v>58</v>
      </c>
      <c r="M3" s="108">
        <f>M2-M1</f>
        <v>3</v>
      </c>
    </row>
    <row r="4" spans="1:13" s="78" customFormat="1" ht="14.25" hidden="1" customHeight="1" thickBot="1" x14ac:dyDescent="0.25">
      <c r="A4" s="178" t="s">
        <v>89</v>
      </c>
      <c r="B4" s="178" t="s">
        <v>91</v>
      </c>
      <c r="C4" s="99"/>
      <c r="D4" s="76"/>
      <c r="E4" s="77"/>
      <c r="F4" s="100"/>
      <c r="G4" s="101"/>
      <c r="H4" s="102"/>
      <c r="I4" s="102"/>
      <c r="J4" s="102"/>
      <c r="K4" s="103"/>
      <c r="L4" s="45"/>
    </row>
    <row r="5" spans="1:13" s="78" customFormat="1" ht="14.25" customHeight="1" x14ac:dyDescent="0.2">
      <c r="A5" s="179"/>
      <c r="B5" s="179"/>
      <c r="C5" s="178" t="s">
        <v>75</v>
      </c>
      <c r="D5" s="76" t="s">
        <v>76</v>
      </c>
      <c r="E5" s="77" t="s">
        <v>50</v>
      </c>
      <c r="F5" s="194">
        <v>0.2</v>
      </c>
      <c r="G5" s="181"/>
      <c r="H5" s="191">
        <f>IF(G5&lt;J5,0,IF(G5=J5,$M$1,IF(G5&gt;K5,$M$2,$M$3/(K5-J5)*(G5-J5)+$M$1)))</f>
        <v>0</v>
      </c>
      <c r="I5" s="185"/>
      <c r="J5" s="181">
        <v>10</v>
      </c>
      <c r="K5" s="187">
        <v>15</v>
      </c>
      <c r="L5" s="221">
        <f>SUM(F5:F22)</f>
        <v>1</v>
      </c>
    </row>
    <row r="6" spans="1:13" s="78" customFormat="1" ht="14.25" customHeight="1" x14ac:dyDescent="0.2">
      <c r="A6" s="179"/>
      <c r="B6" s="179"/>
      <c r="C6" s="179"/>
      <c r="D6" s="79" t="s">
        <v>77</v>
      </c>
      <c r="E6" s="80">
        <f>$M$1</f>
        <v>7</v>
      </c>
      <c r="F6" s="195"/>
      <c r="G6" s="182"/>
      <c r="H6" s="192"/>
      <c r="I6" s="186"/>
      <c r="J6" s="182"/>
      <c r="K6" s="188"/>
      <c r="L6" s="222"/>
    </row>
    <row r="7" spans="1:13" s="78" customFormat="1" ht="28.5" x14ac:dyDescent="0.2">
      <c r="A7" s="179"/>
      <c r="B7" s="179"/>
      <c r="C7" s="179"/>
      <c r="D7" s="79" t="s">
        <v>78</v>
      </c>
      <c r="E7" s="81" t="s">
        <v>80</v>
      </c>
      <c r="F7" s="195"/>
      <c r="G7" s="182"/>
      <c r="H7" s="192"/>
      <c r="I7" s="186"/>
      <c r="J7" s="182"/>
      <c r="K7" s="188"/>
      <c r="L7" s="222"/>
    </row>
    <row r="8" spans="1:13" s="78" customFormat="1" ht="15" customHeight="1" thickBot="1" x14ac:dyDescent="0.25">
      <c r="A8" s="179"/>
      <c r="B8" s="179"/>
      <c r="C8" s="180"/>
      <c r="D8" s="82" t="s">
        <v>79</v>
      </c>
      <c r="E8" s="83">
        <v>10</v>
      </c>
      <c r="F8" s="206"/>
      <c r="G8" s="190"/>
      <c r="H8" s="193"/>
      <c r="I8" s="186"/>
      <c r="J8" s="190"/>
      <c r="K8" s="189"/>
      <c r="L8" s="222"/>
    </row>
    <row r="9" spans="1:13" s="78" customFormat="1" ht="14.25" customHeight="1" x14ac:dyDescent="0.2">
      <c r="A9" s="179"/>
      <c r="B9" s="179"/>
      <c r="C9" s="178" t="s">
        <v>97</v>
      </c>
      <c r="D9" s="76" t="s">
        <v>70</v>
      </c>
      <c r="E9" s="77" t="s">
        <v>50</v>
      </c>
      <c r="F9" s="194">
        <v>0.3</v>
      </c>
      <c r="G9" s="181"/>
      <c r="H9" s="191">
        <f>IF(G9&lt;J9,0,IF(G9=J9,$M$1,IF(G9&gt;K9,$M$2,$M$3/(K9-J9)*(G9-J9)+$M$1)))</f>
        <v>0</v>
      </c>
      <c r="I9" s="186"/>
      <c r="J9" s="181">
        <v>3</v>
      </c>
      <c r="K9" s="187">
        <v>6</v>
      </c>
      <c r="L9" s="222"/>
    </row>
    <row r="10" spans="1:13" s="78" customFormat="1" ht="14.25" customHeight="1" x14ac:dyDescent="0.2">
      <c r="A10" s="179"/>
      <c r="B10" s="179"/>
      <c r="C10" s="179"/>
      <c r="D10" s="79" t="s">
        <v>71</v>
      </c>
      <c r="E10" s="80">
        <f>$M$1</f>
        <v>7</v>
      </c>
      <c r="F10" s="195"/>
      <c r="G10" s="182"/>
      <c r="H10" s="192"/>
      <c r="I10" s="186"/>
      <c r="J10" s="182"/>
      <c r="K10" s="188"/>
      <c r="L10" s="222"/>
    </row>
    <row r="11" spans="1:13" s="78" customFormat="1" ht="28.5" x14ac:dyDescent="0.2">
      <c r="A11" s="179"/>
      <c r="B11" s="179"/>
      <c r="C11" s="179"/>
      <c r="D11" s="84" t="s">
        <v>72</v>
      </c>
      <c r="E11" s="81" t="s">
        <v>74</v>
      </c>
      <c r="F11" s="195"/>
      <c r="G11" s="182"/>
      <c r="H11" s="192"/>
      <c r="I11" s="186"/>
      <c r="J11" s="182"/>
      <c r="K11" s="188"/>
      <c r="L11" s="222"/>
    </row>
    <row r="12" spans="1:13" s="78" customFormat="1" ht="15" customHeight="1" thickBot="1" x14ac:dyDescent="0.25">
      <c r="A12" s="179"/>
      <c r="B12" s="179"/>
      <c r="C12" s="179"/>
      <c r="D12" s="85" t="s">
        <v>73</v>
      </c>
      <c r="E12" s="98">
        <v>10</v>
      </c>
      <c r="F12" s="195"/>
      <c r="G12" s="182"/>
      <c r="H12" s="192"/>
      <c r="I12" s="186"/>
      <c r="J12" s="182"/>
      <c r="K12" s="188"/>
      <c r="L12" s="222"/>
    </row>
    <row r="13" spans="1:13" s="78" customFormat="1" ht="15" customHeight="1" x14ac:dyDescent="0.2">
      <c r="A13" s="179"/>
      <c r="B13" s="179"/>
      <c r="C13" s="178" t="s">
        <v>98</v>
      </c>
      <c r="D13" s="76" t="s">
        <v>99</v>
      </c>
      <c r="E13" s="151" t="s">
        <v>50</v>
      </c>
      <c r="F13" s="220">
        <v>0.3</v>
      </c>
      <c r="G13" s="229"/>
      <c r="H13" s="230"/>
      <c r="I13" s="231"/>
      <c r="J13" s="229">
        <v>2</v>
      </c>
      <c r="K13" s="229">
        <v>5</v>
      </c>
      <c r="L13" s="223"/>
    </row>
    <row r="14" spans="1:13" s="78" customFormat="1" ht="15" customHeight="1" x14ac:dyDescent="0.2">
      <c r="A14" s="179"/>
      <c r="B14" s="179"/>
      <c r="C14" s="179"/>
      <c r="D14" s="79" t="s">
        <v>100</v>
      </c>
      <c r="E14" s="152">
        <f>$M$1</f>
        <v>7</v>
      </c>
      <c r="F14" s="220"/>
      <c r="G14" s="229"/>
      <c r="H14" s="230"/>
      <c r="I14" s="231"/>
      <c r="J14" s="229"/>
      <c r="K14" s="229"/>
      <c r="L14" s="223"/>
    </row>
    <row r="15" spans="1:13" s="78" customFormat="1" ht="28.5" customHeight="1" x14ac:dyDescent="0.2">
      <c r="A15" s="179"/>
      <c r="B15" s="179"/>
      <c r="C15" s="179"/>
      <c r="D15" s="84" t="s">
        <v>101</v>
      </c>
      <c r="E15" s="153" t="s">
        <v>74</v>
      </c>
      <c r="F15" s="220"/>
      <c r="G15" s="229"/>
      <c r="H15" s="230"/>
      <c r="I15" s="231"/>
      <c r="J15" s="229"/>
      <c r="K15" s="229"/>
      <c r="L15" s="223"/>
    </row>
    <row r="16" spans="1:13" s="78" customFormat="1" ht="15" customHeight="1" thickBot="1" x14ac:dyDescent="0.25">
      <c r="A16" s="179"/>
      <c r="B16" s="180"/>
      <c r="C16" s="179"/>
      <c r="D16" s="85" t="s">
        <v>102</v>
      </c>
      <c r="E16" s="154">
        <v>10</v>
      </c>
      <c r="F16" s="220"/>
      <c r="G16" s="229"/>
      <c r="H16" s="230"/>
      <c r="I16" s="231"/>
      <c r="J16" s="229"/>
      <c r="K16" s="229"/>
      <c r="L16" s="223"/>
    </row>
    <row r="17" spans="1:12" s="78" customFormat="1" ht="25.5" customHeight="1" x14ac:dyDescent="0.2">
      <c r="A17" s="179"/>
      <c r="B17" s="178" t="s">
        <v>67</v>
      </c>
      <c r="C17" s="178" t="s">
        <v>81</v>
      </c>
      <c r="D17" s="76" t="s">
        <v>82</v>
      </c>
      <c r="E17" s="77">
        <v>0</v>
      </c>
      <c r="F17" s="195">
        <v>0.1</v>
      </c>
      <c r="G17" s="182"/>
      <c r="H17" s="192">
        <f>IF(G17&lt;J17,0,IF(G17=J17,$M$1,IF(G17&gt;K17,$M$2,$M$3/(K17-J17)*(G17-J17)+$M$1)))</f>
        <v>0</v>
      </c>
      <c r="I17" s="186"/>
      <c r="J17" s="182">
        <v>3</v>
      </c>
      <c r="K17" s="188">
        <v>6</v>
      </c>
      <c r="L17" s="222"/>
    </row>
    <row r="18" spans="1:12" s="78" customFormat="1" ht="25.5" customHeight="1" x14ac:dyDescent="0.2">
      <c r="A18" s="179"/>
      <c r="B18" s="179"/>
      <c r="C18" s="179"/>
      <c r="D18" s="79" t="s">
        <v>83</v>
      </c>
      <c r="E18" s="80">
        <f>$M$1</f>
        <v>7</v>
      </c>
      <c r="F18" s="195"/>
      <c r="G18" s="182"/>
      <c r="H18" s="192"/>
      <c r="I18" s="186"/>
      <c r="J18" s="182"/>
      <c r="K18" s="188"/>
      <c r="L18" s="222"/>
    </row>
    <row r="19" spans="1:12" s="78" customFormat="1" ht="38.25" customHeight="1" x14ac:dyDescent="0.2">
      <c r="A19" s="179"/>
      <c r="B19" s="179"/>
      <c r="C19" s="179"/>
      <c r="D19" s="84" t="s">
        <v>84</v>
      </c>
      <c r="E19" s="81" t="s">
        <v>86</v>
      </c>
      <c r="F19" s="195"/>
      <c r="G19" s="182"/>
      <c r="H19" s="192"/>
      <c r="I19" s="186"/>
      <c r="J19" s="182"/>
      <c r="K19" s="188"/>
      <c r="L19" s="222"/>
    </row>
    <row r="20" spans="1:12" s="78" customFormat="1" ht="25.5" customHeight="1" thickBot="1" x14ac:dyDescent="0.25">
      <c r="A20" s="179"/>
      <c r="B20" s="180"/>
      <c r="C20" s="180"/>
      <c r="D20" s="82" t="s">
        <v>85</v>
      </c>
      <c r="E20" s="83">
        <v>10</v>
      </c>
      <c r="F20" s="206"/>
      <c r="G20" s="190"/>
      <c r="H20" s="193"/>
      <c r="I20" s="200"/>
      <c r="J20" s="190"/>
      <c r="K20" s="189"/>
      <c r="L20" s="222"/>
    </row>
    <row r="21" spans="1:12" s="78" customFormat="1" ht="38.25" customHeight="1" x14ac:dyDescent="0.2">
      <c r="A21" s="179"/>
      <c r="B21" s="178" t="s">
        <v>103</v>
      </c>
      <c r="C21" s="178" t="s">
        <v>113</v>
      </c>
      <c r="D21" s="76" t="s">
        <v>104</v>
      </c>
      <c r="E21" s="77">
        <v>7</v>
      </c>
      <c r="F21" s="194">
        <v>0.1</v>
      </c>
      <c r="G21" s="181"/>
      <c r="H21" s="191">
        <f>+G21</f>
        <v>0</v>
      </c>
      <c r="I21" s="185"/>
      <c r="J21" s="182">
        <v>1</v>
      </c>
      <c r="K21" s="188">
        <v>2</v>
      </c>
      <c r="L21" s="222"/>
    </row>
    <row r="22" spans="1:12" s="78" customFormat="1" ht="38.25" customHeight="1" thickBot="1" x14ac:dyDescent="0.25">
      <c r="A22" s="180"/>
      <c r="B22" s="180"/>
      <c r="C22" s="179"/>
      <c r="D22" s="85" t="s">
        <v>105</v>
      </c>
      <c r="E22" s="98">
        <v>10</v>
      </c>
      <c r="F22" s="206"/>
      <c r="G22" s="182"/>
      <c r="H22" s="192"/>
      <c r="I22" s="186"/>
      <c r="J22" s="182"/>
      <c r="K22" s="188"/>
      <c r="L22" s="222"/>
    </row>
    <row r="23" spans="1:12" s="78" customFormat="1" ht="15.75" x14ac:dyDescent="0.2">
      <c r="A23" s="178" t="s">
        <v>111</v>
      </c>
      <c r="B23" s="225" t="s">
        <v>106</v>
      </c>
      <c r="C23" s="228" t="s">
        <v>107</v>
      </c>
      <c r="D23" s="228"/>
      <c r="E23" s="228"/>
      <c r="F23" s="117">
        <v>0.25</v>
      </c>
      <c r="G23" s="109"/>
      <c r="H23" s="110"/>
      <c r="I23" s="155"/>
      <c r="J23" s="109"/>
      <c r="K23" s="109"/>
      <c r="L23" s="223">
        <f>SUM(F23:F26)</f>
        <v>1</v>
      </c>
    </row>
    <row r="24" spans="1:12" s="78" customFormat="1" ht="15.75" x14ac:dyDescent="0.2">
      <c r="A24" s="179"/>
      <c r="B24" s="226"/>
      <c r="C24" s="228" t="s">
        <v>108</v>
      </c>
      <c r="D24" s="228"/>
      <c r="E24" s="228"/>
      <c r="F24" s="117">
        <v>0.25</v>
      </c>
      <c r="G24" s="109"/>
      <c r="H24" s="110"/>
      <c r="I24" s="155"/>
      <c r="J24" s="109"/>
      <c r="K24" s="109"/>
      <c r="L24" s="223"/>
    </row>
    <row r="25" spans="1:12" s="78" customFormat="1" ht="15.75" x14ac:dyDescent="0.2">
      <c r="A25" s="179"/>
      <c r="B25" s="226"/>
      <c r="C25" s="228" t="s">
        <v>109</v>
      </c>
      <c r="D25" s="228"/>
      <c r="E25" s="228"/>
      <c r="F25" s="117">
        <v>0.25</v>
      </c>
      <c r="G25" s="109"/>
      <c r="H25" s="110"/>
      <c r="I25" s="155"/>
      <c r="J25" s="109"/>
      <c r="K25" s="109"/>
      <c r="L25" s="223"/>
    </row>
    <row r="26" spans="1:12" s="78" customFormat="1" ht="16.5" thickBot="1" x14ac:dyDescent="0.25">
      <c r="A26" s="180"/>
      <c r="B26" s="227"/>
      <c r="C26" s="228" t="s">
        <v>110</v>
      </c>
      <c r="D26" s="228"/>
      <c r="E26" s="228"/>
      <c r="F26" s="117">
        <v>0.25</v>
      </c>
      <c r="G26" s="109"/>
      <c r="H26" s="110"/>
      <c r="I26" s="155"/>
      <c r="J26" s="109"/>
      <c r="K26" s="109"/>
      <c r="L26" s="224"/>
    </row>
    <row r="27" spans="1:12" ht="15" thickBot="1" x14ac:dyDescent="0.25">
      <c r="A27" s="178" t="s">
        <v>90</v>
      </c>
      <c r="B27" s="209" t="s">
        <v>64</v>
      </c>
      <c r="C27" s="196" t="s">
        <v>116</v>
      </c>
      <c r="D27" s="198" t="s">
        <v>59</v>
      </c>
      <c r="E27" s="199"/>
      <c r="F27" s="113">
        <f>1/3</f>
        <v>0.33333333333333331</v>
      </c>
      <c r="G27" s="156"/>
      <c r="H27" s="157">
        <f>G27*F27</f>
        <v>0</v>
      </c>
      <c r="I27" s="186"/>
      <c r="J27" s="218"/>
      <c r="K27" s="216"/>
      <c r="L27" s="201">
        <f>SUM(F27:F29)</f>
        <v>1</v>
      </c>
    </row>
    <row r="28" spans="1:12" ht="15" thickBot="1" x14ac:dyDescent="0.25">
      <c r="A28" s="179"/>
      <c r="B28" s="196"/>
      <c r="C28" s="196"/>
      <c r="D28" s="212" t="s">
        <v>60</v>
      </c>
      <c r="E28" s="213"/>
      <c r="F28" s="113">
        <f>1/3</f>
        <v>0.33333333333333331</v>
      </c>
      <c r="G28" s="109"/>
      <c r="H28" s="110">
        <f>G28*F28</f>
        <v>0</v>
      </c>
      <c r="I28" s="186"/>
      <c r="J28" s="218"/>
      <c r="K28" s="216"/>
      <c r="L28" s="202"/>
    </row>
    <row r="29" spans="1:12" ht="15" thickBot="1" x14ac:dyDescent="0.25">
      <c r="A29" s="180"/>
      <c r="B29" s="197"/>
      <c r="C29" s="197"/>
      <c r="D29" s="214" t="s">
        <v>61</v>
      </c>
      <c r="E29" s="215"/>
      <c r="F29" s="113">
        <f>1/3</f>
        <v>0.33333333333333331</v>
      </c>
      <c r="G29" s="89"/>
      <c r="H29" s="88">
        <f>G29*F29</f>
        <v>0</v>
      </c>
      <c r="I29" s="200"/>
      <c r="J29" s="219"/>
      <c r="K29" s="217"/>
      <c r="L29" s="203"/>
    </row>
    <row r="30" spans="1:12" ht="24" customHeight="1" x14ac:dyDescent="0.2">
      <c r="A30" t="s">
        <v>46</v>
      </c>
      <c r="B30" s="86"/>
      <c r="D30" t="s">
        <v>46</v>
      </c>
      <c r="E30" s="211"/>
      <c r="F30" s="211"/>
      <c r="G30" s="211"/>
      <c r="H30" t="s">
        <v>46</v>
      </c>
      <c r="I30" s="211"/>
      <c r="J30" s="211"/>
      <c r="K30" s="211"/>
    </row>
    <row r="31" spans="1:12" ht="24" customHeight="1" x14ac:dyDescent="0.2">
      <c r="A31" t="s">
        <v>46</v>
      </c>
      <c r="B31" s="86"/>
      <c r="C31" s="45"/>
      <c r="D31" t="s">
        <v>46</v>
      </c>
      <c r="E31" s="210"/>
      <c r="F31" s="210"/>
      <c r="G31" s="210"/>
      <c r="H31" t="s">
        <v>46</v>
      </c>
      <c r="I31" s="210"/>
      <c r="J31" s="210"/>
      <c r="K31" s="210"/>
    </row>
    <row r="32" spans="1:12" ht="12.75" x14ac:dyDescent="0.2">
      <c r="C32" s="45"/>
      <c r="D32" s="45"/>
      <c r="E32" s="208"/>
      <c r="F32" s="208"/>
      <c r="G32" s="208"/>
      <c r="H32" s="45"/>
      <c r="I32" s="208"/>
      <c r="J32" s="208"/>
      <c r="K32" s="208"/>
    </row>
    <row r="33" spans="1:11" ht="15.75" x14ac:dyDescent="0.25">
      <c r="A33" s="207" t="s">
        <v>55</v>
      </c>
      <c r="B33" s="207"/>
      <c r="C33" s="207"/>
      <c r="D33" s="207"/>
      <c r="E33" s="207"/>
      <c r="F33" s="207"/>
      <c r="G33" s="207"/>
      <c r="H33" s="207"/>
      <c r="I33" s="207"/>
      <c r="J33" s="207"/>
      <c r="K33" s="207"/>
    </row>
    <row r="34" spans="1:11" x14ac:dyDescent="0.2">
      <c r="C34" s="45"/>
      <c r="D34" s="45"/>
      <c r="E34" s="45"/>
      <c r="F34" s="45"/>
      <c r="G34" s="96"/>
      <c r="H34" s="45"/>
      <c r="I34" s="45"/>
      <c r="J34" s="93"/>
      <c r="K34" s="93"/>
    </row>
    <row r="35" spans="1:11" ht="23.25" customHeight="1" x14ac:dyDescent="0.2">
      <c r="A35" s="184" t="s">
        <v>63</v>
      </c>
      <c r="B35" s="184"/>
      <c r="C35" s="184"/>
      <c r="D35" s="184"/>
      <c r="E35" s="184"/>
      <c r="F35" s="184"/>
      <c r="G35" s="184"/>
      <c r="H35" s="184"/>
      <c r="I35" s="184"/>
      <c r="J35" s="184"/>
      <c r="K35" s="184"/>
    </row>
    <row r="36" spans="1:11" ht="23.25" customHeight="1" x14ac:dyDescent="0.2">
      <c r="A36" s="184"/>
      <c r="B36" s="184"/>
      <c r="C36" s="184"/>
      <c r="D36" s="184"/>
      <c r="E36" s="184"/>
      <c r="F36" s="184"/>
      <c r="G36" s="184"/>
      <c r="H36" s="184"/>
      <c r="I36" s="184"/>
      <c r="J36" s="184"/>
      <c r="K36" s="184"/>
    </row>
    <row r="37" spans="1:11" x14ac:dyDescent="0.2">
      <c r="C37" s="45"/>
      <c r="D37" s="45"/>
      <c r="E37" s="45"/>
      <c r="F37" s="45"/>
      <c r="G37" s="96"/>
      <c r="H37" s="45"/>
      <c r="I37" s="45"/>
      <c r="J37" s="93"/>
      <c r="K37" s="93"/>
    </row>
    <row r="38" spans="1:11" x14ac:dyDescent="0.2">
      <c r="C38" s="45"/>
      <c r="D38" s="45"/>
      <c r="E38" s="45"/>
      <c r="F38" s="45"/>
      <c r="G38" s="96"/>
      <c r="H38" s="45"/>
      <c r="I38" s="45"/>
      <c r="J38" s="93"/>
      <c r="K38" s="93"/>
    </row>
    <row r="39" spans="1:11" x14ac:dyDescent="0.2">
      <c r="C39" s="45"/>
      <c r="D39" s="45"/>
      <c r="E39" s="45"/>
      <c r="F39" s="45"/>
      <c r="G39" s="96"/>
      <c r="H39" s="45"/>
      <c r="I39" s="45"/>
      <c r="J39" s="93"/>
      <c r="K39" s="93"/>
    </row>
    <row r="40" spans="1:11" x14ac:dyDescent="0.2">
      <c r="C40" s="45"/>
      <c r="D40" s="45"/>
      <c r="E40" s="45"/>
      <c r="F40" s="45"/>
      <c r="G40" s="96"/>
      <c r="H40" s="45"/>
      <c r="I40" s="45"/>
      <c r="J40" s="93"/>
      <c r="K40" s="93"/>
    </row>
    <row r="41" spans="1:11" x14ac:dyDescent="0.2">
      <c r="C41" s="45"/>
      <c r="D41" s="45"/>
      <c r="E41" s="45"/>
      <c r="F41" s="45"/>
      <c r="G41" s="96"/>
      <c r="H41" s="45"/>
      <c r="I41" s="45"/>
      <c r="J41" s="93"/>
      <c r="K41" s="93"/>
    </row>
    <row r="42" spans="1:11" x14ac:dyDescent="0.2">
      <c r="C42" s="45"/>
      <c r="D42" s="45"/>
      <c r="E42" s="45"/>
      <c r="F42" s="45"/>
      <c r="G42" s="96"/>
      <c r="H42" s="45"/>
      <c r="I42" s="45"/>
      <c r="J42" s="93"/>
      <c r="K42" s="93"/>
    </row>
    <row r="43" spans="1:11" x14ac:dyDescent="0.2">
      <c r="C43" s="45"/>
      <c r="D43" s="45"/>
      <c r="E43" s="45"/>
      <c r="F43" s="45"/>
      <c r="G43" s="96"/>
      <c r="H43" s="45"/>
      <c r="I43" s="45"/>
      <c r="J43" s="93"/>
      <c r="K43" s="93"/>
    </row>
    <row r="44" spans="1:11" x14ac:dyDescent="0.2">
      <c r="C44" s="45"/>
      <c r="D44" s="45"/>
      <c r="E44" s="45"/>
      <c r="F44" s="45"/>
      <c r="G44" s="96"/>
      <c r="H44" s="45"/>
      <c r="I44" s="45"/>
      <c r="J44" s="93"/>
      <c r="K44" s="93"/>
    </row>
    <row r="45" spans="1:11" x14ac:dyDescent="0.2">
      <c r="C45" s="45"/>
      <c r="D45" s="45"/>
      <c r="E45" s="45"/>
      <c r="F45" s="45"/>
      <c r="G45" s="96"/>
      <c r="H45" s="45"/>
      <c r="I45" s="45"/>
      <c r="J45" s="93"/>
      <c r="K45" s="93"/>
    </row>
    <row r="46" spans="1:11" x14ac:dyDescent="0.2">
      <c r="C46" s="45"/>
      <c r="D46" s="45"/>
      <c r="E46" s="45"/>
      <c r="F46" s="45"/>
      <c r="G46" s="96"/>
      <c r="H46" s="45"/>
      <c r="I46" s="45"/>
      <c r="J46" s="93"/>
      <c r="K46" s="93"/>
    </row>
    <row r="47" spans="1:11" x14ac:dyDescent="0.2">
      <c r="C47" s="45"/>
      <c r="D47" s="45"/>
      <c r="E47" s="45"/>
      <c r="F47" s="45"/>
      <c r="G47" s="96"/>
      <c r="H47" s="45"/>
      <c r="I47" s="45"/>
      <c r="J47" s="93"/>
      <c r="K47" s="93"/>
    </row>
    <row r="48" spans="1:11" x14ac:dyDescent="0.2">
      <c r="C48" s="45"/>
      <c r="D48" s="45"/>
      <c r="E48" s="45"/>
      <c r="F48" s="45"/>
      <c r="G48" s="96"/>
      <c r="H48" s="45"/>
      <c r="I48" s="45"/>
      <c r="J48" s="93"/>
      <c r="K48" s="93"/>
    </row>
    <row r="49" spans="3:11" x14ac:dyDescent="0.2">
      <c r="C49" s="45"/>
      <c r="D49" s="45"/>
      <c r="E49" s="45"/>
      <c r="F49" s="45"/>
      <c r="G49" s="96"/>
      <c r="H49" s="45"/>
      <c r="I49" s="45"/>
      <c r="J49" s="93"/>
      <c r="K49" s="93"/>
    </row>
    <row r="50" spans="3:11" x14ac:dyDescent="0.2">
      <c r="C50" s="45"/>
      <c r="D50" s="45"/>
      <c r="E50" s="45"/>
      <c r="F50" s="45"/>
      <c r="G50" s="96"/>
      <c r="H50" s="45"/>
      <c r="I50" s="45"/>
      <c r="J50" s="93"/>
      <c r="K50" s="93"/>
    </row>
  </sheetData>
  <mergeCells count="66">
    <mergeCell ref="G13:G16"/>
    <mergeCell ref="H13:H16"/>
    <mergeCell ref="I13:I16"/>
    <mergeCell ref="J13:J16"/>
    <mergeCell ref="K13:K16"/>
    <mergeCell ref="F13:F16"/>
    <mergeCell ref="L5:L22"/>
    <mergeCell ref="L23:L26"/>
    <mergeCell ref="C13:C16"/>
    <mergeCell ref="A23:A26"/>
    <mergeCell ref="B23:B26"/>
    <mergeCell ref="C23:E23"/>
    <mergeCell ref="C24:E24"/>
    <mergeCell ref="C25:E25"/>
    <mergeCell ref="C26:E26"/>
    <mergeCell ref="B4:B16"/>
    <mergeCell ref="A4:A22"/>
    <mergeCell ref="B17:B20"/>
    <mergeCell ref="B21:B22"/>
    <mergeCell ref="C21:C22"/>
    <mergeCell ref="F21:F22"/>
    <mergeCell ref="G21:G22"/>
    <mergeCell ref="H21:H22"/>
    <mergeCell ref="C17:C20"/>
    <mergeCell ref="F17:F20"/>
    <mergeCell ref="G17:G20"/>
    <mergeCell ref="H17:H20"/>
    <mergeCell ref="J27:J29"/>
    <mergeCell ref="J17:J20"/>
    <mergeCell ref="K17:K20"/>
    <mergeCell ref="I17:I20"/>
    <mergeCell ref="I21:I22"/>
    <mergeCell ref="J21:J22"/>
    <mergeCell ref="K21:K22"/>
    <mergeCell ref="L27:L29"/>
    <mergeCell ref="D3:E3"/>
    <mergeCell ref="G5:G8"/>
    <mergeCell ref="F5:F8"/>
    <mergeCell ref="A33:K33"/>
    <mergeCell ref="I32:K32"/>
    <mergeCell ref="A27:A29"/>
    <mergeCell ref="B27:B29"/>
    <mergeCell ref="E32:G32"/>
    <mergeCell ref="E31:G31"/>
    <mergeCell ref="I31:K31"/>
    <mergeCell ref="E30:G30"/>
    <mergeCell ref="I30:K30"/>
    <mergeCell ref="D28:E28"/>
    <mergeCell ref="D29:E29"/>
    <mergeCell ref="K27:K29"/>
    <mergeCell ref="C5:C8"/>
    <mergeCell ref="G9:G12"/>
    <mergeCell ref="A1:C1"/>
    <mergeCell ref="A35:K36"/>
    <mergeCell ref="J9:J12"/>
    <mergeCell ref="I5:I12"/>
    <mergeCell ref="K9:K12"/>
    <mergeCell ref="K5:K8"/>
    <mergeCell ref="J5:J8"/>
    <mergeCell ref="H5:H8"/>
    <mergeCell ref="H9:H12"/>
    <mergeCell ref="C9:C12"/>
    <mergeCell ref="F9:F12"/>
    <mergeCell ref="C27:C29"/>
    <mergeCell ref="D27:E27"/>
    <mergeCell ref="I27:I29"/>
  </mergeCells>
  <phoneticPr fontId="24" type="noConversion"/>
  <conditionalFormatting sqref="G4:G5 G9 G27:G29">
    <cfRule type="cellIs" dxfId="5" priority="21" stopIfTrue="1" operator="equal">
      <formula>0</formula>
    </cfRule>
  </conditionalFormatting>
  <conditionalFormatting sqref="G17">
    <cfRule type="cellIs" dxfId="4" priority="3" stopIfTrue="1" operator="equal">
      <formula>0</formula>
    </cfRule>
  </conditionalFormatting>
  <conditionalFormatting sqref="G21">
    <cfRule type="cellIs" dxfId="3" priority="1" stopIfTrue="1" operator="equal">
      <formula>0</formula>
    </cfRule>
  </conditionalFormatting>
  <conditionalFormatting sqref="L4:L5 L23 L27:L29">
    <cfRule type="cellIs" dxfId="2" priority="22" stopIfTrue="1" operator="lessThan">
      <formula>1</formula>
    </cfRule>
  </conditionalFormatting>
  <printOptions horizontalCentered="1"/>
  <pageMargins left="0.23622047244094491" right="0.23622047244094491" top="0.78740157480314965" bottom="0.15748031496062992" header="0.27559055118110237" footer="0.15748031496062992"/>
  <pageSetup paperSize="9" scale="75" orientation="portrait" r:id="rId1"/>
  <headerFooter alignWithMargins="0">
    <oddHeader>&amp;Lעמוד &amp;P מתוך &amp;N</oddHeader>
    <oddFooter>&amp;L&amp;A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B7803-9BE3-4438-AE26-E0D1F50F50D9}">
  <dimension ref="A1:O26"/>
  <sheetViews>
    <sheetView rightToLeft="1" zoomScaleNormal="100" zoomScaleSheetLayoutView="100" workbookViewId="0">
      <selection activeCell="F14" sqref="F14"/>
    </sheetView>
  </sheetViews>
  <sheetFormatPr defaultRowHeight="17.25" customHeight="1" x14ac:dyDescent="0.2"/>
  <cols>
    <col min="1" max="1" width="8.28515625" style="6" bestFit="1" customWidth="1"/>
    <col min="2" max="2" width="36.85546875" style="6" customWidth="1"/>
    <col min="3" max="3" width="13.42578125" style="8" customWidth="1"/>
    <col min="4" max="4" width="6.85546875" style="6" customWidth="1"/>
    <col min="5" max="5" width="8.42578125" style="6" customWidth="1"/>
    <col min="6" max="6" width="9.85546875" style="6" bestFit="1" customWidth="1"/>
    <col min="7" max="7" width="8" style="6" customWidth="1"/>
    <col min="8" max="8" width="8.5703125" style="6" customWidth="1"/>
    <col min="9" max="9" width="7.28515625" style="6" customWidth="1"/>
    <col min="10" max="10" width="8" style="6" customWidth="1"/>
    <col min="11" max="11" width="8.140625" style="8" customWidth="1"/>
    <col min="12" max="12" width="9.85546875" style="6" bestFit="1" customWidth="1"/>
    <col min="13" max="13" width="28" style="6" customWidth="1"/>
    <col min="14" max="16384" width="9.140625" style="6"/>
  </cols>
  <sheetData>
    <row r="1" spans="1:15" ht="19.5" thickTop="1" x14ac:dyDescent="0.2">
      <c r="A1" s="4" t="s">
        <v>24</v>
      </c>
      <c r="B1" s="5" t="s">
        <v>27</v>
      </c>
      <c r="C1" s="21" t="s">
        <v>20</v>
      </c>
      <c r="D1" s="241" t="s">
        <v>94</v>
      </c>
      <c r="E1" s="242"/>
      <c r="F1" s="242"/>
      <c r="G1" s="242"/>
      <c r="H1" s="243"/>
      <c r="I1" s="22" t="s">
        <v>0</v>
      </c>
      <c r="J1" s="31">
        <v>1</v>
      </c>
      <c r="K1" s="69" t="s">
        <v>93</v>
      </c>
      <c r="L1" s="43"/>
      <c r="M1" s="25" t="s">
        <v>92</v>
      </c>
    </row>
    <row r="2" spans="1:15" ht="16.5" thickBot="1" x14ac:dyDescent="0.25">
      <c r="A2" s="30" t="s">
        <v>26</v>
      </c>
      <c r="B2" s="7" t="s">
        <v>65</v>
      </c>
      <c r="C2" s="116" t="str">
        <f>'סיכום הצעות'!C2</f>
        <v>30/11.2025</v>
      </c>
      <c r="D2" s="244"/>
      <c r="E2" s="245"/>
      <c r="F2" s="245"/>
      <c r="G2" s="245"/>
      <c r="H2" s="246"/>
      <c r="I2" s="26" t="s">
        <v>1</v>
      </c>
      <c r="J2" s="32">
        <v>2</v>
      </c>
      <c r="K2" s="70" t="s">
        <v>21</v>
      </c>
      <c r="L2" s="44"/>
      <c r="M2" s="29"/>
    </row>
    <row r="3" spans="1:15" s="39" customFormat="1" ht="17.25" customHeight="1" thickTop="1" x14ac:dyDescent="0.2">
      <c r="A3" s="234" t="s">
        <v>2</v>
      </c>
      <c r="B3" s="235"/>
      <c r="C3" s="232" t="s">
        <v>53</v>
      </c>
      <c r="D3" s="37" t="s">
        <v>3</v>
      </c>
      <c r="E3" s="38" t="s">
        <v>5</v>
      </c>
      <c r="F3" s="46"/>
      <c r="G3" s="38" t="s">
        <v>5</v>
      </c>
      <c r="H3" s="46"/>
      <c r="I3" s="38" t="s">
        <v>5</v>
      </c>
      <c r="J3" s="46"/>
      <c r="K3" s="38" t="s">
        <v>5</v>
      </c>
      <c r="L3" s="46"/>
      <c r="M3" s="232" t="s">
        <v>8</v>
      </c>
    </row>
    <row r="4" spans="1:15" s="39" customFormat="1" ht="17.25" customHeight="1" thickBot="1" x14ac:dyDescent="0.25">
      <c r="A4" s="236"/>
      <c r="B4" s="237"/>
      <c r="C4" s="233"/>
      <c r="D4" s="160" t="s">
        <v>4</v>
      </c>
      <c r="E4" s="148" t="s">
        <v>6</v>
      </c>
      <c r="F4" s="149" t="s">
        <v>7</v>
      </c>
      <c r="G4" s="148" t="s">
        <v>6</v>
      </c>
      <c r="H4" s="149" t="s">
        <v>7</v>
      </c>
      <c r="I4" s="148" t="s">
        <v>6</v>
      </c>
      <c r="J4" s="149" t="s">
        <v>7</v>
      </c>
      <c r="K4" s="148" t="s">
        <v>6</v>
      </c>
      <c r="L4" s="149" t="s">
        <v>7</v>
      </c>
      <c r="M4" s="233"/>
      <c r="O4" s="42"/>
    </row>
    <row r="5" spans="1:15" s="39" customFormat="1" ht="26.25" thickTop="1" x14ac:dyDescent="0.2">
      <c r="A5" s="238" t="s">
        <v>88</v>
      </c>
      <c r="B5" s="104" t="str">
        <f>מחוון!C5</f>
        <v xml:space="preserve">שנות ניסיון בביצוע הפעילות
</v>
      </c>
      <c r="C5" s="158" t="s">
        <v>48</v>
      </c>
      <c r="D5" s="133">
        <v>0.2</v>
      </c>
      <c r="E5" s="145"/>
      <c r="F5" s="145"/>
      <c r="G5" s="145"/>
      <c r="H5" s="145"/>
      <c r="I5" s="145"/>
      <c r="J5" s="145"/>
      <c r="K5" s="145"/>
      <c r="L5" s="145"/>
      <c r="M5" s="97" t="s">
        <v>49</v>
      </c>
    </row>
    <row r="6" spans="1:15" s="39" customFormat="1" ht="24" x14ac:dyDescent="0.2">
      <c r="A6" s="239"/>
      <c r="B6" s="105" t="str">
        <f>מחוון!C9</f>
        <v>מבני בתי ספר בשטח של לפחות 2,500 מ"ר</v>
      </c>
      <c r="C6" s="158" t="s">
        <v>48</v>
      </c>
      <c r="D6" s="133">
        <v>0.3</v>
      </c>
      <c r="E6" s="145"/>
      <c r="F6" s="145"/>
      <c r="G6" s="145"/>
      <c r="H6" s="145"/>
      <c r="I6" s="145"/>
      <c r="J6" s="145"/>
      <c r="K6" s="145"/>
      <c r="L6" s="145"/>
      <c r="M6" s="147" t="s">
        <v>49</v>
      </c>
    </row>
    <row r="7" spans="1:15" s="39" customFormat="1" ht="24" x14ac:dyDescent="0.2">
      <c r="A7" s="239"/>
      <c r="B7" s="115" t="str">
        <f>מחוון!C13</f>
        <v>מבני גנים בשטח של לפחות 250 מ"ר</v>
      </c>
      <c r="C7" s="158" t="s">
        <v>48</v>
      </c>
      <c r="D7" s="133">
        <v>0.3</v>
      </c>
      <c r="E7" s="145"/>
      <c r="F7" s="145"/>
      <c r="G7" s="145"/>
      <c r="H7" s="145"/>
      <c r="I7" s="145"/>
      <c r="J7" s="145"/>
      <c r="K7" s="145"/>
      <c r="L7" s="145"/>
      <c r="M7" s="147" t="s">
        <v>49</v>
      </c>
    </row>
    <row r="8" spans="1:15" s="39" customFormat="1" ht="38.25" x14ac:dyDescent="0.2">
      <c r="A8" s="239"/>
      <c r="B8" s="115" t="str">
        <f>מחוון!B17</f>
        <v>ניסיון בתכנון פרויקטים באחד או יותר מהנושאים הבאים: תכנון שכונה או ישוב, תכנון תכנית אב ישובית למוסדות חינוך או למערכות חינוך</v>
      </c>
      <c r="C8" s="158" t="s">
        <v>48</v>
      </c>
      <c r="D8" s="133">
        <v>0.1</v>
      </c>
      <c r="E8" s="145"/>
      <c r="F8" s="145"/>
      <c r="G8" s="145"/>
      <c r="H8" s="145"/>
      <c r="I8" s="145"/>
      <c r="J8" s="145"/>
      <c r="K8" s="145"/>
      <c r="L8" s="145"/>
      <c r="M8" s="147" t="s">
        <v>49</v>
      </c>
    </row>
    <row r="9" spans="1:15" s="39" customFormat="1" ht="26.25" thickBot="1" x14ac:dyDescent="0.25">
      <c r="A9" s="239"/>
      <c r="B9" s="47" t="str">
        <f>מחוון!C21</f>
        <v>מספר מבני בתי ספר חדשניים שתוכננו על ידי האדריכל</v>
      </c>
      <c r="C9" s="159" t="s">
        <v>48</v>
      </c>
      <c r="D9" s="133">
        <v>0.1</v>
      </c>
      <c r="E9" s="145"/>
      <c r="F9" s="145"/>
      <c r="G9" s="145"/>
      <c r="H9" s="145"/>
      <c r="I9" s="145"/>
      <c r="J9" s="145"/>
      <c r="K9" s="145"/>
      <c r="L9" s="145"/>
      <c r="M9" s="147" t="s">
        <v>49</v>
      </c>
    </row>
    <row r="10" spans="1:15" s="39" customFormat="1" ht="17.25" customHeight="1" thickBot="1" x14ac:dyDescent="0.25">
      <c r="A10" s="240"/>
      <c r="B10" s="126" t="s">
        <v>9</v>
      </c>
      <c r="C10" s="127"/>
      <c r="D10" s="161">
        <f>SUM(D5:D9)</f>
        <v>1</v>
      </c>
      <c r="E10" s="150"/>
      <c r="F10" s="162">
        <f>SUM(F5:F9)</f>
        <v>0</v>
      </c>
      <c r="G10" s="150"/>
      <c r="H10" s="162">
        <f>SUM(H5:H9)</f>
        <v>0</v>
      </c>
      <c r="I10" s="150"/>
      <c r="J10" s="162">
        <f>SUM(J5:J9)</f>
        <v>0</v>
      </c>
      <c r="K10" s="150"/>
      <c r="L10" s="162">
        <f>SUM(L5:L9)</f>
        <v>0</v>
      </c>
      <c r="M10" s="128"/>
    </row>
    <row r="11" spans="1:15" s="39" customFormat="1" ht="17.25" customHeight="1" thickTop="1" x14ac:dyDescent="0.2">
      <c r="A11" s="238" t="str">
        <f>מחוון!A23</f>
        <v>התרשמות מאיכות פרוייקטים דומים שביצע האדריכל המוצע</v>
      </c>
      <c r="B11" s="131" t="str">
        <f>מחוון!C23</f>
        <v>מקוריות</v>
      </c>
      <c r="C11" s="132" t="s">
        <v>19</v>
      </c>
      <c r="D11" s="133">
        <f>מחוון!F23</f>
        <v>0.25</v>
      </c>
      <c r="E11" s="134"/>
      <c r="F11" s="145"/>
      <c r="G11" s="134"/>
      <c r="H11" s="145"/>
      <c r="I11" s="134"/>
      <c r="J11" s="145"/>
      <c r="K11" s="134"/>
      <c r="L11" s="145"/>
      <c r="M11" s="135"/>
    </row>
    <row r="12" spans="1:15" s="39" customFormat="1" ht="17.25" customHeight="1" x14ac:dyDescent="0.2">
      <c r="A12" s="239"/>
      <c r="B12" s="131" t="str">
        <f>מחוון!C24</f>
        <v>חדשנות</v>
      </c>
      <c r="C12" s="132" t="s">
        <v>19</v>
      </c>
      <c r="D12" s="133">
        <f>מחוון!F24</f>
        <v>0.25</v>
      </c>
      <c r="E12" s="134"/>
      <c r="F12" s="145"/>
      <c r="G12" s="134"/>
      <c r="H12" s="145"/>
      <c r="I12" s="134"/>
      <c r="J12" s="145"/>
      <c r="K12" s="134"/>
      <c r="L12" s="145"/>
      <c r="M12" s="135"/>
    </row>
    <row r="13" spans="1:15" s="39" customFormat="1" ht="17.25" customHeight="1" x14ac:dyDescent="0.2">
      <c r="A13" s="239"/>
      <c r="B13" s="131" t="str">
        <f>מחוון!C25</f>
        <v>פרקטיות</v>
      </c>
      <c r="C13" s="132" t="s">
        <v>19</v>
      </c>
      <c r="D13" s="133">
        <f>מחוון!F25</f>
        <v>0.25</v>
      </c>
      <c r="E13" s="134"/>
      <c r="F13" s="145"/>
      <c r="G13" s="134"/>
      <c r="H13" s="145"/>
      <c r="I13" s="134"/>
      <c r="J13" s="145"/>
      <c r="K13" s="134"/>
      <c r="L13" s="145"/>
      <c r="M13" s="135"/>
    </row>
    <row r="14" spans="1:15" s="39" customFormat="1" ht="17.25" customHeight="1" x14ac:dyDescent="0.2">
      <c r="A14" s="239"/>
      <c r="B14" s="131" t="str">
        <f>מחוון!C26</f>
        <v>התרשמות כללית</v>
      </c>
      <c r="C14" s="132" t="s">
        <v>19</v>
      </c>
      <c r="D14" s="133">
        <f>מחוון!F26</f>
        <v>0.25</v>
      </c>
      <c r="E14" s="134"/>
      <c r="F14" s="145"/>
      <c r="G14" s="134"/>
      <c r="H14" s="145"/>
      <c r="I14" s="134"/>
      <c r="J14" s="145"/>
      <c r="K14" s="134"/>
      <c r="L14" s="145"/>
      <c r="M14" s="135"/>
    </row>
    <row r="15" spans="1:15" s="39" customFormat="1" ht="17.25" customHeight="1" thickBot="1" x14ac:dyDescent="0.25">
      <c r="A15" s="240"/>
      <c r="B15" s="139" t="s">
        <v>9</v>
      </c>
      <c r="C15" s="140"/>
      <c r="D15" s="141">
        <f>SUM(D11:D14)</f>
        <v>1</v>
      </c>
      <c r="E15" s="142"/>
      <c r="F15" s="162">
        <f>SUM(F11:F14)</f>
        <v>0</v>
      </c>
      <c r="G15" s="142"/>
      <c r="H15" s="162">
        <f>SUM(H11:H14)</f>
        <v>0</v>
      </c>
      <c r="I15" s="142"/>
      <c r="J15" s="162">
        <f>SUM(J11:J14)</f>
        <v>0</v>
      </c>
      <c r="K15" s="142"/>
      <c r="L15" s="162">
        <f>SUM(L11:L14)</f>
        <v>0</v>
      </c>
      <c r="M15" s="140"/>
    </row>
    <row r="16" spans="1:15" s="39" customFormat="1" ht="17.25" customHeight="1" thickTop="1" x14ac:dyDescent="0.2">
      <c r="A16" s="238" t="s">
        <v>32</v>
      </c>
      <c r="B16" s="143" t="s">
        <v>32</v>
      </c>
      <c r="C16" s="132" t="s">
        <v>114</v>
      </c>
      <c r="D16" s="144">
        <v>1</v>
      </c>
      <c r="E16" s="145"/>
      <c r="F16" s="145"/>
      <c r="G16" s="145"/>
      <c r="H16" s="145"/>
      <c r="I16" s="145"/>
      <c r="J16" s="145"/>
      <c r="K16" s="145"/>
      <c r="L16" s="145"/>
      <c r="M16" s="146" t="s">
        <v>49</v>
      </c>
    </row>
    <row r="17" spans="1:15" s="39" customFormat="1" ht="17.25" customHeight="1" thickBot="1" x14ac:dyDescent="0.25">
      <c r="A17" s="240"/>
      <c r="B17" s="129" t="s">
        <v>9</v>
      </c>
      <c r="C17" s="136"/>
      <c r="D17" s="130">
        <f>SUM(D16)</f>
        <v>1</v>
      </c>
      <c r="E17" s="137"/>
      <c r="F17" s="162">
        <f>SUM(F16)</f>
        <v>0</v>
      </c>
      <c r="G17" s="137"/>
      <c r="H17" s="162">
        <f>SUM(H16)</f>
        <v>0</v>
      </c>
      <c r="I17" s="137"/>
      <c r="J17" s="162">
        <f>SUM(J16)</f>
        <v>0</v>
      </c>
      <c r="K17" s="137"/>
      <c r="L17" s="162">
        <f>SUM(L16)</f>
        <v>0</v>
      </c>
      <c r="M17" s="138"/>
    </row>
    <row r="18" spans="1:15" s="39" customFormat="1" ht="17.25" customHeight="1" thickTop="1" x14ac:dyDescent="0.2">
      <c r="A18" s="238" t="s">
        <v>54</v>
      </c>
      <c r="B18" s="247" t="s">
        <v>2</v>
      </c>
      <c r="C18" s="232" t="s">
        <v>51</v>
      </c>
      <c r="D18" s="232" t="s">
        <v>52</v>
      </c>
      <c r="E18" s="38" t="s">
        <v>5</v>
      </c>
      <c r="F18" s="46">
        <v>1</v>
      </c>
      <c r="G18" s="38" t="s">
        <v>5</v>
      </c>
      <c r="H18" s="46">
        <v>2</v>
      </c>
      <c r="I18" s="38" t="s">
        <v>5</v>
      </c>
      <c r="J18" s="46">
        <v>3</v>
      </c>
      <c r="K18" s="38" t="s">
        <v>5</v>
      </c>
      <c r="L18" s="46">
        <v>4</v>
      </c>
      <c r="M18" s="232" t="s">
        <v>8</v>
      </c>
    </row>
    <row r="19" spans="1:15" s="39" customFormat="1" ht="17.25" customHeight="1" thickBot="1" x14ac:dyDescent="0.25">
      <c r="A19" s="239"/>
      <c r="B19" s="248"/>
      <c r="C19" s="233"/>
      <c r="D19" s="233"/>
      <c r="E19" s="40" t="s">
        <v>6</v>
      </c>
      <c r="F19" s="41" t="s">
        <v>7</v>
      </c>
      <c r="G19" s="40" t="s">
        <v>6</v>
      </c>
      <c r="H19" s="41" t="s">
        <v>7</v>
      </c>
      <c r="I19" s="40" t="s">
        <v>6</v>
      </c>
      <c r="J19" s="41" t="s">
        <v>7</v>
      </c>
      <c r="K19" s="40" t="s">
        <v>6</v>
      </c>
      <c r="L19" s="41" t="s">
        <v>7</v>
      </c>
      <c r="M19" s="233"/>
      <c r="O19" s="42"/>
    </row>
    <row r="20" spans="1:15" s="39" customFormat="1" ht="17.25" customHeight="1" thickTop="1" thickBot="1" x14ac:dyDescent="0.25">
      <c r="A20" s="239"/>
      <c r="B20" s="104" t="s">
        <v>69</v>
      </c>
      <c r="C20" s="67" t="s">
        <v>68</v>
      </c>
      <c r="D20" s="49">
        <v>500</v>
      </c>
      <c r="E20" s="163"/>
      <c r="F20" s="50"/>
      <c r="G20" s="51"/>
      <c r="H20" s="50"/>
      <c r="I20" s="51"/>
      <c r="J20" s="50"/>
      <c r="K20" s="164"/>
      <c r="L20" s="50"/>
      <c r="M20" s="48" t="s">
        <v>115</v>
      </c>
    </row>
    <row r="21" spans="1:15" s="39" customFormat="1" ht="17.25" customHeight="1" thickBot="1" x14ac:dyDescent="0.25">
      <c r="A21" s="239"/>
      <c r="B21" s="106" t="s">
        <v>22</v>
      </c>
      <c r="C21" s="52"/>
      <c r="D21" s="56"/>
      <c r="E21" s="53"/>
      <c r="F21" s="54"/>
      <c r="G21" s="53"/>
      <c r="H21" s="54"/>
      <c r="I21" s="53"/>
      <c r="J21" s="54"/>
      <c r="K21" s="53"/>
      <c r="L21" s="54"/>
      <c r="M21" s="55"/>
    </row>
    <row r="22" spans="1:15" s="39" customFormat="1" ht="17.25" customHeight="1" thickTop="1" thickBot="1" x14ac:dyDescent="0.25">
      <c r="A22" s="240"/>
      <c r="B22" s="106" t="s">
        <v>23</v>
      </c>
      <c r="C22" s="52"/>
      <c r="D22" s="57"/>
      <c r="E22" s="58"/>
      <c r="F22" s="54"/>
      <c r="G22" s="53"/>
      <c r="H22" s="54"/>
      <c r="I22" s="53"/>
      <c r="J22" s="54"/>
      <c r="K22" s="53"/>
      <c r="L22" s="54"/>
      <c r="M22" s="55"/>
    </row>
    <row r="23" spans="1:15" s="39" customFormat="1" ht="17.25" customHeight="1" thickTop="1" x14ac:dyDescent="0.2"/>
    <row r="24" spans="1:15" ht="17.25" customHeight="1" x14ac:dyDescent="0.2">
      <c r="F24" s="165">
        <v>330</v>
      </c>
      <c r="G24" s="165"/>
      <c r="H24" s="165"/>
      <c r="I24" s="165"/>
      <c r="J24" s="165"/>
      <c r="K24" s="166"/>
      <c r="L24" s="165">
        <v>330</v>
      </c>
    </row>
    <row r="25" spans="1:15" ht="17.25" customHeight="1" x14ac:dyDescent="0.2">
      <c r="F25" s="165">
        <f>F24*(1-E20)</f>
        <v>330</v>
      </c>
      <c r="G25" s="165"/>
      <c r="H25" s="165"/>
      <c r="I25" s="165"/>
      <c r="J25" s="165"/>
      <c r="K25" s="166"/>
      <c r="L25" s="165">
        <f>L24*(1-K20)</f>
        <v>330</v>
      </c>
    </row>
    <row r="26" spans="1:15" ht="17.25" customHeight="1" x14ac:dyDescent="0.2">
      <c r="F26" s="165">
        <f>F25*D20</f>
        <v>165000</v>
      </c>
      <c r="G26" s="165"/>
      <c r="H26" s="165"/>
      <c r="I26" s="165"/>
      <c r="J26" s="165"/>
      <c r="K26" s="166"/>
      <c r="L26" s="165">
        <f>L25*D20</f>
        <v>165000</v>
      </c>
    </row>
  </sheetData>
  <mergeCells count="12">
    <mergeCell ref="D1:H2"/>
    <mergeCell ref="B18:B19"/>
    <mergeCell ref="C18:C19"/>
    <mergeCell ref="D18:D19"/>
    <mergeCell ref="A16:A17"/>
    <mergeCell ref="A11:A15"/>
    <mergeCell ref="M18:M19"/>
    <mergeCell ref="M3:M4"/>
    <mergeCell ref="C3:C4"/>
    <mergeCell ref="A3:B4"/>
    <mergeCell ref="A5:A10"/>
    <mergeCell ref="A18:A22"/>
  </mergeCells>
  <phoneticPr fontId="0" type="noConversion"/>
  <conditionalFormatting sqref="D10 D15 D17">
    <cfRule type="cellIs" dxfId="1" priority="2"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27C8-C9B8-47EC-8126-40E237F11253}">
  <dimension ref="A1:M31"/>
  <sheetViews>
    <sheetView rightToLeft="1" topLeftCell="B1" zoomScaleNormal="100" zoomScaleSheetLayoutView="100" workbookViewId="0">
      <selection activeCell="M8" sqref="M8:M21"/>
    </sheetView>
  </sheetViews>
  <sheetFormatPr defaultRowHeight="17.25" customHeight="1" x14ac:dyDescent="0.2"/>
  <cols>
    <col min="1" max="1" width="6.28515625" style="9" customWidth="1"/>
    <col min="2" max="2" width="21.85546875" style="9" customWidth="1"/>
    <col min="3" max="3" width="12.85546875" style="9" customWidth="1"/>
    <col min="4" max="8" width="14.7109375" style="9" customWidth="1"/>
    <col min="9" max="9" width="13.5703125" style="9" bestFit="1" customWidth="1"/>
    <col min="10" max="11" width="8.7109375" style="9" customWidth="1"/>
    <col min="12" max="12" width="9.7109375" style="9" bestFit="1" customWidth="1"/>
    <col min="13" max="13" width="24.140625" style="9" customWidth="1"/>
    <col min="14" max="16384" width="9.140625" style="9"/>
  </cols>
  <sheetData>
    <row r="1" spans="1:13" s="6" customFormat="1" ht="16.5" thickTop="1" x14ac:dyDescent="0.2">
      <c r="A1" s="272" t="s">
        <v>18</v>
      </c>
      <c r="B1" s="273"/>
      <c r="C1" s="21" t="s">
        <v>20</v>
      </c>
      <c r="D1" s="241" t="s">
        <v>94</v>
      </c>
      <c r="E1" s="242"/>
      <c r="F1" s="242"/>
      <c r="G1" s="243"/>
      <c r="H1" s="118"/>
      <c r="I1" s="22" t="s">
        <v>0</v>
      </c>
      <c r="J1" s="23">
        <v>2</v>
      </c>
      <c r="K1" s="122"/>
      <c r="L1" s="24" t="str">
        <f>קריטריונים!K1</f>
        <v>תחום:</v>
      </c>
      <c r="M1" s="25" t="str">
        <f>קריטריונים!M1</f>
        <v>אדירכלות מבנים</v>
      </c>
    </row>
    <row r="2" spans="1:13" s="6" customFormat="1" ht="16.5" thickBot="1" x14ac:dyDescent="0.25">
      <c r="A2" s="274" t="s">
        <v>65</v>
      </c>
      <c r="B2" s="275"/>
      <c r="C2" s="116" t="s">
        <v>117</v>
      </c>
      <c r="D2" s="244"/>
      <c r="E2" s="245"/>
      <c r="F2" s="245"/>
      <c r="G2" s="246"/>
      <c r="H2" s="119"/>
      <c r="I2" s="26" t="s">
        <v>1</v>
      </c>
      <c r="J2" s="27">
        <v>2</v>
      </c>
      <c r="K2" s="123"/>
      <c r="L2" s="28" t="s">
        <v>21</v>
      </c>
      <c r="M2" s="29"/>
    </row>
    <row r="3" spans="1:13" s="13" customFormat="1" ht="17.25" customHeight="1" thickTop="1" thickBot="1" x14ac:dyDescent="0.3">
      <c r="A3" s="10"/>
      <c r="B3" s="11"/>
      <c r="C3" s="12"/>
      <c r="D3" s="269" t="s">
        <v>28</v>
      </c>
      <c r="E3" s="270"/>
      <c r="F3" s="270"/>
      <c r="G3" s="125">
        <v>0.6</v>
      </c>
      <c r="H3" s="121"/>
      <c r="I3" s="11" t="s">
        <v>29</v>
      </c>
      <c r="J3" s="125">
        <v>0.4</v>
      </c>
      <c r="K3" s="121"/>
      <c r="L3" s="11" t="s">
        <v>17</v>
      </c>
      <c r="M3" s="12"/>
    </row>
    <row r="4" spans="1:13" s="65" customFormat="1" ht="20.100000000000001" customHeight="1" thickTop="1" x14ac:dyDescent="0.2">
      <c r="A4" s="266" t="s">
        <v>10</v>
      </c>
      <c r="B4" s="278" t="s">
        <v>11</v>
      </c>
      <c r="C4" s="281" t="s">
        <v>12</v>
      </c>
      <c r="D4" s="284" t="s">
        <v>87</v>
      </c>
      <c r="E4" s="287" t="s">
        <v>112</v>
      </c>
      <c r="F4" s="287" t="s">
        <v>32</v>
      </c>
      <c r="G4" s="294" t="s">
        <v>33</v>
      </c>
      <c r="H4" s="250" t="s">
        <v>95</v>
      </c>
      <c r="I4" s="284" t="s">
        <v>34</v>
      </c>
      <c r="J4" s="294" t="s">
        <v>35</v>
      </c>
      <c r="K4" s="250" t="s">
        <v>96</v>
      </c>
      <c r="L4" s="253" t="s">
        <v>62</v>
      </c>
      <c r="M4" s="281" t="s">
        <v>37</v>
      </c>
    </row>
    <row r="5" spans="1:13" s="65" customFormat="1" ht="20.100000000000001" customHeight="1" x14ac:dyDescent="0.2">
      <c r="A5" s="267"/>
      <c r="B5" s="279"/>
      <c r="C5" s="282"/>
      <c r="D5" s="285"/>
      <c r="E5" s="288"/>
      <c r="F5" s="288"/>
      <c r="G5" s="295"/>
      <c r="H5" s="251"/>
      <c r="I5" s="285"/>
      <c r="J5" s="295"/>
      <c r="K5" s="251"/>
      <c r="L5" s="254"/>
      <c r="M5" s="282"/>
    </row>
    <row r="6" spans="1:13" s="65" customFormat="1" ht="20.100000000000001" customHeight="1" thickBot="1" x14ac:dyDescent="0.25">
      <c r="A6" s="267"/>
      <c r="B6" s="279"/>
      <c r="C6" s="283"/>
      <c r="D6" s="286"/>
      <c r="E6" s="289"/>
      <c r="F6" s="289"/>
      <c r="G6" s="296"/>
      <c r="H6" s="251"/>
      <c r="I6" s="286"/>
      <c r="J6" s="296"/>
      <c r="K6" s="251"/>
      <c r="L6" s="254"/>
      <c r="M6" s="282"/>
    </row>
    <row r="7" spans="1:13" s="66" customFormat="1" ht="18" customHeight="1" thickTop="1" thickBot="1" x14ac:dyDescent="0.25">
      <c r="A7" s="268"/>
      <c r="B7" s="280"/>
      <c r="C7" s="14" t="s">
        <v>13</v>
      </c>
      <c r="D7" s="1">
        <v>0.6</v>
      </c>
      <c r="E7" s="1">
        <v>0.3</v>
      </c>
      <c r="F7" s="2">
        <v>0.1</v>
      </c>
      <c r="G7" s="3">
        <f>SUM(D7:F7)</f>
        <v>0.99999999999999989</v>
      </c>
      <c r="H7" s="252"/>
      <c r="I7" s="1">
        <v>1</v>
      </c>
      <c r="J7" s="3">
        <v>1</v>
      </c>
      <c r="K7" s="252"/>
      <c r="L7" s="255"/>
      <c r="M7" s="283"/>
    </row>
    <row r="8" spans="1:13" s="61" customFormat="1" ht="17.25" customHeight="1" thickTop="1" x14ac:dyDescent="0.2">
      <c r="A8" s="271">
        <v>1</v>
      </c>
      <c r="B8" s="271"/>
      <c r="C8" s="64" t="s">
        <v>14</v>
      </c>
      <c r="D8" s="59"/>
      <c r="E8" s="59"/>
      <c r="F8" s="60"/>
      <c r="G8" s="276"/>
      <c r="H8" s="256"/>
      <c r="I8" s="176"/>
      <c r="J8" s="169"/>
      <c r="K8" s="167"/>
      <c r="L8" s="171"/>
      <c r="M8" s="249"/>
    </row>
    <row r="9" spans="1:13" s="61" customFormat="1" ht="17.25" customHeight="1" thickBot="1" x14ac:dyDescent="0.25">
      <c r="A9" s="271"/>
      <c r="B9" s="271"/>
      <c r="C9" s="62" t="s">
        <v>15</v>
      </c>
      <c r="D9" s="63"/>
      <c r="E9" s="63"/>
      <c r="F9" s="63"/>
      <c r="G9" s="277"/>
      <c r="H9" s="257"/>
      <c r="I9" s="177"/>
      <c r="J9" s="170"/>
      <c r="K9" s="168"/>
      <c r="L9" s="172"/>
      <c r="M9" s="249"/>
    </row>
    <row r="10" spans="1:13" s="61" customFormat="1" ht="17.25" customHeight="1" thickTop="1" x14ac:dyDescent="0.2">
      <c r="A10" s="271">
        <v>2</v>
      </c>
      <c r="B10" s="271"/>
      <c r="C10" s="64" t="s">
        <v>14</v>
      </c>
      <c r="D10" s="59"/>
      <c r="E10" s="59"/>
      <c r="F10" s="60"/>
      <c r="G10" s="264"/>
      <c r="H10" s="256"/>
      <c r="I10" s="173"/>
      <c r="J10" s="174"/>
      <c r="K10" s="174"/>
      <c r="L10" s="175"/>
      <c r="M10" s="249"/>
    </row>
    <row r="11" spans="1:13" s="61" customFormat="1" ht="17.25" customHeight="1" x14ac:dyDescent="0.2">
      <c r="A11" s="271"/>
      <c r="B11" s="271"/>
      <c r="C11" s="62" t="s">
        <v>15</v>
      </c>
      <c r="D11" s="63"/>
      <c r="E11" s="63"/>
      <c r="F11" s="63"/>
      <c r="G11" s="265"/>
      <c r="H11" s="257"/>
      <c r="I11" s="173"/>
      <c r="J11" s="174"/>
      <c r="K11" s="174"/>
      <c r="L11" s="175"/>
      <c r="M11" s="249"/>
    </row>
    <row r="12" spans="1:13" s="61" customFormat="1" ht="17.25" customHeight="1" x14ac:dyDescent="0.2">
      <c r="A12" s="271">
        <v>3</v>
      </c>
      <c r="B12" s="271"/>
      <c r="C12" s="64" t="s">
        <v>14</v>
      </c>
      <c r="D12" s="59"/>
      <c r="E12" s="59"/>
      <c r="F12" s="60"/>
      <c r="G12" s="264"/>
      <c r="H12" s="256"/>
      <c r="I12" s="173"/>
      <c r="J12" s="174"/>
      <c r="K12" s="174"/>
      <c r="L12" s="175"/>
      <c r="M12" s="249"/>
    </row>
    <row r="13" spans="1:13" s="61" customFormat="1" ht="17.25" customHeight="1" thickBot="1" x14ac:dyDescent="0.25">
      <c r="A13" s="271"/>
      <c r="B13" s="271"/>
      <c r="C13" s="62" t="s">
        <v>15</v>
      </c>
      <c r="D13" s="63"/>
      <c r="E13" s="63"/>
      <c r="F13" s="63"/>
      <c r="G13" s="265"/>
      <c r="H13" s="257"/>
      <c r="I13" s="173"/>
      <c r="J13" s="174"/>
      <c r="K13" s="174"/>
      <c r="L13" s="175"/>
      <c r="M13" s="249"/>
    </row>
    <row r="14" spans="1:13" s="61" customFormat="1" ht="17.25" customHeight="1" thickTop="1" x14ac:dyDescent="0.2">
      <c r="A14" s="271">
        <v>4</v>
      </c>
      <c r="B14" s="271"/>
      <c r="C14" s="64" t="s">
        <v>14</v>
      </c>
      <c r="D14" s="59"/>
      <c r="E14" s="59"/>
      <c r="F14" s="60"/>
      <c r="G14" s="264"/>
      <c r="H14" s="256"/>
      <c r="I14" s="176"/>
      <c r="J14" s="169"/>
      <c r="K14" s="167"/>
      <c r="L14" s="171"/>
      <c r="M14" s="249"/>
    </row>
    <row r="15" spans="1:13" s="61" customFormat="1" ht="17.25" customHeight="1" thickBot="1" x14ac:dyDescent="0.25">
      <c r="A15" s="271"/>
      <c r="B15" s="271"/>
      <c r="C15" s="62" t="s">
        <v>15</v>
      </c>
      <c r="D15" s="63"/>
      <c r="E15" s="63"/>
      <c r="F15" s="63"/>
      <c r="G15" s="265"/>
      <c r="H15" s="257"/>
      <c r="I15" s="177"/>
      <c r="J15" s="170"/>
      <c r="K15" s="168"/>
      <c r="L15" s="172"/>
      <c r="M15" s="249"/>
    </row>
    <row r="16" spans="1:13" s="61" customFormat="1" ht="17.25" customHeight="1" thickTop="1" x14ac:dyDescent="0.2">
      <c r="A16" s="271">
        <v>5</v>
      </c>
      <c r="B16" s="271"/>
      <c r="C16" s="64" t="s">
        <v>14</v>
      </c>
      <c r="D16" s="59"/>
      <c r="E16" s="59"/>
      <c r="F16" s="60"/>
      <c r="G16" s="264"/>
      <c r="H16" s="256"/>
      <c r="I16" s="258"/>
      <c r="J16" s="260"/>
      <c r="K16" s="256"/>
      <c r="L16" s="262"/>
      <c r="M16" s="249"/>
    </row>
    <row r="17" spans="1:13" s="61" customFormat="1" ht="17.25" customHeight="1" thickBot="1" x14ac:dyDescent="0.25">
      <c r="A17" s="271"/>
      <c r="B17" s="293"/>
      <c r="C17" s="62" t="s">
        <v>15</v>
      </c>
      <c r="D17" s="63"/>
      <c r="E17" s="63"/>
      <c r="F17" s="63"/>
      <c r="G17" s="265"/>
      <c r="H17" s="257"/>
      <c r="I17" s="259"/>
      <c r="J17" s="261"/>
      <c r="K17" s="257"/>
      <c r="L17" s="263"/>
      <c r="M17" s="249"/>
    </row>
    <row r="18" spans="1:13" s="61" customFormat="1" ht="17.25" customHeight="1" thickTop="1" x14ac:dyDescent="0.2">
      <c r="A18" s="271">
        <v>6</v>
      </c>
      <c r="B18" s="291"/>
      <c r="C18" s="64" t="s">
        <v>14</v>
      </c>
      <c r="D18" s="59"/>
      <c r="E18" s="59"/>
      <c r="F18" s="60"/>
      <c r="G18" s="264">
        <f>SUM(D18:F18)</f>
        <v>0</v>
      </c>
      <c r="H18" s="256">
        <f>G18*$G$3</f>
        <v>0</v>
      </c>
      <c r="I18" s="258"/>
      <c r="J18" s="260"/>
      <c r="K18" s="256"/>
      <c r="L18" s="262"/>
      <c r="M18" s="249"/>
    </row>
    <row r="19" spans="1:13" s="61" customFormat="1" ht="17.25" customHeight="1" thickBot="1" x14ac:dyDescent="0.25">
      <c r="A19" s="271"/>
      <c r="B19" s="292"/>
      <c r="C19" s="62" t="s">
        <v>15</v>
      </c>
      <c r="D19" s="63"/>
      <c r="E19" s="63"/>
      <c r="F19" s="63"/>
      <c r="G19" s="265"/>
      <c r="H19" s="257"/>
      <c r="I19" s="259"/>
      <c r="J19" s="261"/>
      <c r="K19" s="257"/>
      <c r="L19" s="263"/>
      <c r="M19" s="249"/>
    </row>
    <row r="20" spans="1:13" s="61" customFormat="1" ht="17.25" customHeight="1" thickTop="1" x14ac:dyDescent="0.2">
      <c r="A20" s="271">
        <v>7</v>
      </c>
      <c r="B20" s="291"/>
      <c r="C20" s="64" t="s">
        <v>14</v>
      </c>
      <c r="D20" s="59"/>
      <c r="E20" s="59"/>
      <c r="F20" s="60"/>
      <c r="G20" s="264">
        <f>SUM(D20:F20)</f>
        <v>0</v>
      </c>
      <c r="H20" s="256">
        <f>G20*$G$3</f>
        <v>0</v>
      </c>
      <c r="I20" s="258"/>
      <c r="J20" s="260"/>
      <c r="K20" s="256"/>
      <c r="L20" s="262"/>
      <c r="M20" s="249"/>
    </row>
    <row r="21" spans="1:13" s="61" customFormat="1" ht="17.25" customHeight="1" thickBot="1" x14ac:dyDescent="0.25">
      <c r="A21" s="271"/>
      <c r="B21" s="292"/>
      <c r="C21" s="62" t="s">
        <v>15</v>
      </c>
      <c r="D21" s="63"/>
      <c r="E21" s="63"/>
      <c r="F21" s="63"/>
      <c r="G21" s="265"/>
      <c r="H21" s="257"/>
      <c r="I21" s="259"/>
      <c r="J21" s="261"/>
      <c r="K21" s="257"/>
      <c r="L21" s="263"/>
      <c r="M21" s="249"/>
    </row>
    <row r="22" spans="1:13" ht="17.25" customHeight="1" thickTop="1" x14ac:dyDescent="0.2">
      <c r="A22" s="16"/>
      <c r="I22" s="124">
        <f>MIN(I8:I21)</f>
        <v>0</v>
      </c>
      <c r="M22" s="15"/>
    </row>
    <row r="23" spans="1:13" ht="17.25" customHeight="1" x14ac:dyDescent="0.2">
      <c r="A23" s="16"/>
      <c r="B23" s="35" t="s">
        <v>30</v>
      </c>
      <c r="C23" s="34">
        <v>0.6</v>
      </c>
      <c r="M23" s="15"/>
    </row>
    <row r="24" spans="1:13" ht="17.25" customHeight="1" x14ac:dyDescent="0.2">
      <c r="A24" s="16"/>
      <c r="B24" s="35" t="s">
        <v>31</v>
      </c>
      <c r="C24" s="34">
        <v>0.4</v>
      </c>
      <c r="M24" s="15"/>
    </row>
    <row r="25" spans="1:13" ht="17.25" customHeight="1" x14ac:dyDescent="0.2">
      <c r="A25" s="16"/>
      <c r="B25" s="35" t="s">
        <v>16</v>
      </c>
      <c r="C25" s="34">
        <f>SUM(C23:C24)</f>
        <v>1</v>
      </c>
      <c r="M25" s="15"/>
    </row>
    <row r="26" spans="1:13" ht="17.25" customHeight="1" x14ac:dyDescent="0.2">
      <c r="A26" s="16"/>
      <c r="B26" s="35"/>
      <c r="C26" s="33"/>
      <c r="M26" s="15"/>
    </row>
    <row r="27" spans="1:13" ht="42.75" customHeight="1" x14ac:dyDescent="0.2">
      <c r="A27" s="16"/>
      <c r="B27" s="36" t="s">
        <v>25</v>
      </c>
      <c r="C27" s="34">
        <v>0.8</v>
      </c>
      <c r="M27" s="15"/>
    </row>
    <row r="28" spans="1:13" ht="17.25" customHeight="1" x14ac:dyDescent="0.2">
      <c r="A28" s="16"/>
      <c r="C28" s="17"/>
      <c r="M28" s="15"/>
    </row>
    <row r="29" spans="1:13" ht="17.25" customHeight="1" x14ac:dyDescent="0.2">
      <c r="A29" s="16"/>
      <c r="B29" s="290" t="s">
        <v>66</v>
      </c>
      <c r="C29" s="290"/>
      <c r="D29" s="290"/>
      <c r="E29" s="120"/>
      <c r="F29" s="34">
        <v>0.7</v>
      </c>
      <c r="M29" s="15"/>
    </row>
    <row r="30" spans="1:13" ht="17.25" customHeight="1" thickBot="1" x14ac:dyDescent="0.25">
      <c r="A30" s="18"/>
      <c r="B30" s="114"/>
      <c r="C30" s="114"/>
      <c r="D30" s="114"/>
      <c r="E30" s="114"/>
      <c r="F30" s="19"/>
      <c r="G30" s="19"/>
      <c r="H30" s="19"/>
      <c r="I30" s="19"/>
      <c r="J30" s="19"/>
      <c r="K30" s="19"/>
      <c r="L30" s="19"/>
      <c r="M30" s="20"/>
    </row>
    <row r="31" spans="1:13" ht="17.25" customHeight="1" thickTop="1" x14ac:dyDescent="0.2"/>
  </sheetData>
  <mergeCells count="65">
    <mergeCell ref="M4:M7"/>
    <mergeCell ref="G4:G6"/>
    <mergeCell ref="I4:I6"/>
    <mergeCell ref="J4:J6"/>
    <mergeCell ref="H12:H13"/>
    <mergeCell ref="A16:A17"/>
    <mergeCell ref="B10:B11"/>
    <mergeCell ref="B12:B13"/>
    <mergeCell ref="B14:B15"/>
    <mergeCell ref="B16:B17"/>
    <mergeCell ref="A12:A13"/>
    <mergeCell ref="A14:A15"/>
    <mergeCell ref="B29:D29"/>
    <mergeCell ref="B18:B19"/>
    <mergeCell ref="A18:A19"/>
    <mergeCell ref="A20:A21"/>
    <mergeCell ref="B20:B21"/>
    <mergeCell ref="I16:I17"/>
    <mergeCell ref="A4:A7"/>
    <mergeCell ref="D3:F3"/>
    <mergeCell ref="D1:G2"/>
    <mergeCell ref="A10:A11"/>
    <mergeCell ref="A1:B1"/>
    <mergeCell ref="A2:B2"/>
    <mergeCell ref="B8:B9"/>
    <mergeCell ref="A8:A9"/>
    <mergeCell ref="G8:G9"/>
    <mergeCell ref="G10:G11"/>
    <mergeCell ref="B4:B7"/>
    <mergeCell ref="C4:C6"/>
    <mergeCell ref="D4:D6"/>
    <mergeCell ref="F4:F6"/>
    <mergeCell ref="E4:E6"/>
    <mergeCell ref="L16:L17"/>
    <mergeCell ref="M16:M17"/>
    <mergeCell ref="M8:M9"/>
    <mergeCell ref="M10:M11"/>
    <mergeCell ref="M12:M13"/>
    <mergeCell ref="M14:M15"/>
    <mergeCell ref="G18:G19"/>
    <mergeCell ref="G20:G21"/>
    <mergeCell ref="G16:G17"/>
    <mergeCell ref="G14:G15"/>
    <mergeCell ref="G12:G13"/>
    <mergeCell ref="L20:L21"/>
    <mergeCell ref="L18:L19"/>
    <mergeCell ref="J18:J19"/>
    <mergeCell ref="K18:K19"/>
    <mergeCell ref="J20:J21"/>
    <mergeCell ref="M18:M19"/>
    <mergeCell ref="M20:M21"/>
    <mergeCell ref="H4:H7"/>
    <mergeCell ref="K4:K7"/>
    <mergeCell ref="L4:L7"/>
    <mergeCell ref="K20:K21"/>
    <mergeCell ref="H8:H9"/>
    <mergeCell ref="H10:H11"/>
    <mergeCell ref="K16:K17"/>
    <mergeCell ref="I18:I19"/>
    <mergeCell ref="H14:H15"/>
    <mergeCell ref="H16:H17"/>
    <mergeCell ref="H18:H19"/>
    <mergeCell ref="H20:H21"/>
    <mergeCell ref="I20:I21"/>
    <mergeCell ref="J16:J17"/>
  </mergeCells>
  <phoneticPr fontId="0" type="noConversion"/>
  <conditionalFormatting sqref="G7 I7:J7 C25">
    <cfRule type="cellIs" dxfId="0"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2020-08-04T11:16:57Z</cp:lastPrinted>
  <dcterms:created xsi:type="dcterms:W3CDTF">1998-04-12T06:27:49Z</dcterms:created>
  <dcterms:modified xsi:type="dcterms:W3CDTF">2025-10-29T09:33:47Z</dcterms:modified>
</cp:coreProperties>
</file>